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760" activeTab="2"/>
  </bookViews>
  <sheets>
    <sheet name="Ч" sheetId="1" r:id="rId1"/>
    <sheet name="Ж" sheetId="2" r:id="rId2"/>
    <sheet name="Мікс" sheetId="3" r:id="rId3"/>
  </sheets>
  <definedNames/>
  <calcPr fullCalcOnLoad="1"/>
</workbook>
</file>

<file path=xl/sharedStrings.xml><?xml version="1.0" encoding="utf-8"?>
<sst xmlns="http://schemas.openxmlformats.org/spreadsheetml/2006/main" count="2338" uniqueCount="859">
  <si>
    <t>Прізвище, ім‘я</t>
  </si>
  <si>
    <t>Дата народження</t>
  </si>
  <si>
    <t>Регіон</t>
  </si>
  <si>
    <t>Команда</t>
  </si>
  <si>
    <t>Клуб</t>
  </si>
  <si>
    <t>ФСТ</t>
  </si>
  <si>
    <t>Тренер</t>
  </si>
  <si>
    <t>ДЮСШ</t>
  </si>
  <si>
    <t>учасника</t>
  </si>
  <si>
    <t>Бали</t>
  </si>
  <si>
    <t>Черкаська</t>
  </si>
  <si>
    <t>Уфімцева Т.С.</t>
  </si>
  <si>
    <t>КМСУ</t>
  </si>
  <si>
    <t>Петрович Вадим</t>
  </si>
  <si>
    <t>Чернівецька</t>
  </si>
  <si>
    <t>Грешнов Олександр</t>
  </si>
  <si>
    <t>Погребець Данило</t>
  </si>
  <si>
    <t>Чорна Ю.М.</t>
  </si>
  <si>
    <t>Зачешигрива Богдан</t>
  </si>
  <si>
    <t>Івано-Франківська</t>
  </si>
  <si>
    <t>Азимут</t>
  </si>
  <si>
    <t>Дніпропетровська</t>
  </si>
  <si>
    <t>Наш клуб</t>
  </si>
  <si>
    <t>Заєрко В.В.</t>
  </si>
  <si>
    <t>МСУ</t>
  </si>
  <si>
    <t>Карніка</t>
  </si>
  <si>
    <t>Харківська</t>
  </si>
  <si>
    <t>Опанасенко М.В.</t>
  </si>
  <si>
    <t>Гоєнко Микола</t>
  </si>
  <si>
    <t>Внуков Андрій</t>
  </si>
  <si>
    <t>Мухомор</t>
  </si>
  <si>
    <t>Клуб ”Мухомор”</t>
  </si>
  <si>
    <t>Пустова Н.О.</t>
  </si>
  <si>
    <t>ІІ</t>
  </si>
  <si>
    <t>Внуков Олександр</t>
  </si>
  <si>
    <t>Худяк Олександр</t>
  </si>
  <si>
    <t>Строчук Г.М.</t>
  </si>
  <si>
    <t>Середюк Сергій</t>
  </si>
  <si>
    <t>Хмельницька</t>
  </si>
  <si>
    <t>Левчик С.М.</t>
  </si>
  <si>
    <t>Вінницька</t>
  </si>
  <si>
    <t>Восход</t>
  </si>
  <si>
    <t>Пронтішева Л.П.</t>
  </si>
  <si>
    <t>Перевалова Тетяна</t>
  </si>
  <si>
    <t>Запорізька</t>
  </si>
  <si>
    <t>Уфімцева Тетяна</t>
  </si>
  <si>
    <t>Запісочна Дар`я</t>
  </si>
  <si>
    <t>Миронюк Аліна</t>
  </si>
  <si>
    <t>Басюк Анастасія</t>
  </si>
  <si>
    <t>Томаш Дар’я</t>
  </si>
  <si>
    <t>СК ”Сіріус”</t>
  </si>
  <si>
    <t>самостiйно, Заєрко В.В.</t>
  </si>
  <si>
    <t>Ількова Ольга</t>
  </si>
  <si>
    <t>КСО Буковина</t>
  </si>
  <si>
    <t>Прокопчук С.</t>
  </si>
  <si>
    <t>Нігда  Альона</t>
  </si>
  <si>
    <t>КСО МІДІЗ</t>
  </si>
  <si>
    <t>Тумак І.Д.</t>
  </si>
  <si>
    <t>Скородинська Діана</t>
  </si>
  <si>
    <t>Курочкін Дмитро</t>
  </si>
  <si>
    <t>Гуделайтіс Анна</t>
  </si>
  <si>
    <t>Переверзєв Данило</t>
  </si>
  <si>
    <t>п.к.</t>
  </si>
  <si>
    <t>Днепр</t>
  </si>
  <si>
    <t>Кільніцький Олександр</t>
  </si>
  <si>
    <t>Херсонська</t>
  </si>
  <si>
    <t>ОРІЄНТ</t>
  </si>
  <si>
    <t>Грабовський Ю.А.</t>
  </si>
  <si>
    <t>Кільніцька Катерина</t>
  </si>
  <si>
    <t>Опанасенко Микола</t>
  </si>
  <si>
    <t>Колосарь Юрій</t>
  </si>
  <si>
    <t>Пуговкiн А.Ю.</t>
  </si>
  <si>
    <t>Однокоз Кирило</t>
  </si>
  <si>
    <t>Smeshariki</t>
  </si>
  <si>
    <t>Бабич Олена</t>
  </si>
  <si>
    <t>Усенко Александр</t>
  </si>
  <si>
    <t>Пона Дмитро</t>
  </si>
  <si>
    <t>Пона Ірина</t>
  </si>
  <si>
    <t>Козаченко Наталія</t>
  </si>
  <si>
    <t>Победа</t>
  </si>
  <si>
    <t>Шрам Ольга</t>
  </si>
  <si>
    <t>Рублевський Василь</t>
  </si>
  <si>
    <t>Кузнецов Н.А.</t>
  </si>
  <si>
    <t>Рябов Андрій</t>
  </si>
  <si>
    <t>Бабич Кирил</t>
  </si>
  <si>
    <t>Русенчик Владислав</t>
  </si>
  <si>
    <t>Греля Богдан</t>
  </si>
  <si>
    <t>КСО МАЙСТЕР</t>
  </si>
  <si>
    <t>Сіріньок Сергій</t>
  </si>
  <si>
    <t>СК ”Суворовець”</t>
  </si>
  <si>
    <t>Шпетний Володимир</t>
  </si>
  <si>
    <t>самостiйно</t>
  </si>
  <si>
    <t>Шимчук Вячеслав</t>
  </si>
  <si>
    <t>Віхтюк Микола</t>
  </si>
  <si>
    <t>м.Київ</t>
  </si>
  <si>
    <t>Білошицький В.</t>
  </si>
  <si>
    <t>І</t>
  </si>
  <si>
    <t>Краснопольський Максим</t>
  </si>
  <si>
    <t>Крамаренко Віктор</t>
  </si>
  <si>
    <t>Литвин Андрiй</t>
  </si>
  <si>
    <t>Даньков С.В.</t>
  </si>
  <si>
    <t>Нестерець Євген</t>
  </si>
  <si>
    <t>Север</t>
  </si>
  <si>
    <t>Доценко О.В.</t>
  </si>
  <si>
    <t>Добренький Ярослав</t>
  </si>
  <si>
    <t>Полтавська</t>
  </si>
  <si>
    <t>Сердюк Н.Я.</t>
  </si>
  <si>
    <t>Сердюк Ігор</t>
  </si>
  <si>
    <t>Мінько Микола</t>
  </si>
  <si>
    <t>ІІІ</t>
  </si>
  <si>
    <t>Луганська</t>
  </si>
  <si>
    <t>Пеньки</t>
  </si>
  <si>
    <t>Горизонт-АМК</t>
  </si>
  <si>
    <t>Самостійно</t>
  </si>
  <si>
    <t>Ленюк Олег</t>
  </si>
  <si>
    <t>Андрусяк Іван</t>
  </si>
  <si>
    <t>Василина Андрій</t>
  </si>
  <si>
    <t>Закарпатська</t>
  </si>
  <si>
    <t>КСО Максимум</t>
  </si>
  <si>
    <t>Фечо Г.Ю.</t>
  </si>
  <si>
    <t>Кваліф.</t>
  </si>
  <si>
    <t>Ранг</t>
  </si>
  <si>
    <t>Час на дистанції</t>
  </si>
  <si>
    <t>Місце</t>
  </si>
  <si>
    <t>Сімонова Маргарита</t>
  </si>
  <si>
    <t>Славутич</t>
  </si>
  <si>
    <t>Кузнєцова Ніна</t>
  </si>
  <si>
    <t>Мартинова Світлана</t>
  </si>
  <si>
    <t>Бугаєць Юлія</t>
  </si>
  <si>
    <t>Костіна Олена</t>
  </si>
  <si>
    <t>Половінко Світлана</t>
  </si>
  <si>
    <t>Щендригіна Юлія</t>
  </si>
  <si>
    <t>Ленюк Юлія</t>
  </si>
  <si>
    <t>Кучер Анастасія</t>
  </si>
  <si>
    <t>Ожогіна Ольга</t>
  </si>
  <si>
    <t>Дудін А.В., Шульженко В.</t>
  </si>
  <si>
    <t>Сидоренко Артем</t>
  </si>
  <si>
    <t>Дудін А.В.</t>
  </si>
  <si>
    <t>Калініченко Станіслав</t>
  </si>
  <si>
    <t>Машинський Сергій</t>
  </si>
  <si>
    <t>Литвин Валентина</t>
  </si>
  <si>
    <t>самостоятельно</t>
  </si>
  <si>
    <t>Полосатый Race</t>
  </si>
  <si>
    <t>Стадник Вячеслав</t>
  </si>
  <si>
    <t>КСО О-Компас</t>
  </si>
  <si>
    <t>Якименко Віталій</t>
  </si>
  <si>
    <t>Отрешко Наталія</t>
  </si>
  <si>
    <t>Тищенко Наталя</t>
  </si>
  <si>
    <t>Кисаков Дмитро</t>
  </si>
  <si>
    <t>ДимОль</t>
  </si>
  <si>
    <t>Касьяненко Сергій</t>
  </si>
  <si>
    <t>Токарский В.</t>
  </si>
  <si>
    <t>Клепикова Тетяна</t>
  </si>
  <si>
    <t>Байбуз Тамара</t>
  </si>
  <si>
    <t>Корякова Валентина</t>
  </si>
  <si>
    <t>Мусатов Володимир</t>
  </si>
  <si>
    <t>Дрітова Тетяна</t>
  </si>
  <si>
    <t>Алчевские странники</t>
  </si>
  <si>
    <t>Шур Юрій</t>
  </si>
  <si>
    <t>Уфімцева Є.С.</t>
  </si>
  <si>
    <t>самостійно</t>
  </si>
  <si>
    <t>Ткачук Олександр</t>
  </si>
  <si>
    <t>Піховкіна Поліна</t>
  </si>
  <si>
    <t>Бевзо Валентина</t>
  </si>
  <si>
    <t>Ліпка В.М.</t>
  </si>
  <si>
    <t>Ліпка Володимир</t>
  </si>
  <si>
    <t>Бевзо В.В.</t>
  </si>
  <si>
    <t>Безрукий Павло</t>
  </si>
  <si>
    <t>№ з/п команди</t>
  </si>
  <si>
    <t>МСУМК</t>
  </si>
  <si>
    <t>Дмитрук Олександр</t>
  </si>
  <si>
    <t>Шеховцов Андрій</t>
  </si>
  <si>
    <t>Тумак Ю.І.</t>
  </si>
  <si>
    <t>Бутаков Юрій</t>
  </si>
  <si>
    <t>Васильєв Анатолій</t>
  </si>
  <si>
    <t>Цирень Євген</t>
  </si>
  <si>
    <t xml:space="preserve">Підсумок </t>
  </si>
  <si>
    <t>Тищенко Наталія</t>
  </si>
  <si>
    <t>Семенюта Г.О.</t>
  </si>
  <si>
    <t>Малованюк Орест</t>
  </si>
  <si>
    <t>Поліщук Галина</t>
  </si>
  <si>
    <t>Поліщук Валерій</t>
  </si>
  <si>
    <t>Сур Сергій</t>
  </si>
  <si>
    <t xml:space="preserve">№ з/п </t>
  </si>
  <si>
    <t>ЧУ 6 годин (ніч) (К=70) Полтавська обл., 10.04</t>
  </si>
  <si>
    <t>ЧУ 12 годин (день) (К=80) Запорізька обл., 15.05</t>
  </si>
  <si>
    <t>ЧУ 6 годин (К=70)               Черкаська обл., 24.10</t>
  </si>
  <si>
    <t>ЧУ 24 годин (К=100)        Полтавська обл., 09.06</t>
  </si>
  <si>
    <t>Бриндак Євгеній</t>
  </si>
  <si>
    <t>Зелеста</t>
  </si>
  <si>
    <t>Хомяки</t>
  </si>
  <si>
    <t>Ключи в вазоне</t>
  </si>
  <si>
    <t>Bukovyna Team</t>
  </si>
  <si>
    <t>Глебова Светлана</t>
  </si>
  <si>
    <t>Колмогорова Аделаїда</t>
  </si>
  <si>
    <t>Кузнєцова Тетяна</t>
  </si>
  <si>
    <t>Краснокутська Таісія</t>
  </si>
  <si>
    <t>Старцева Валерія</t>
  </si>
  <si>
    <t>Григор’єва Олена</t>
  </si>
  <si>
    <t>Федосєєва Ірина</t>
  </si>
  <si>
    <t>Строчук Аліна</t>
  </si>
  <si>
    <t>Якимечко Катерина</t>
  </si>
  <si>
    <t>Біла Наталія</t>
  </si>
  <si>
    <t>Губаренко Анастасія</t>
  </si>
  <si>
    <t>Бородіна Оля</t>
  </si>
  <si>
    <t>Коток Наталія</t>
  </si>
  <si>
    <t>Ковріга Дмитро</t>
  </si>
  <si>
    <t>Хоруженко Леонид</t>
  </si>
  <si>
    <t>Теліпко Маргарита</t>
  </si>
  <si>
    <t>Мусієнко Наталія</t>
  </si>
  <si>
    <t>Хоруженко Галина</t>
  </si>
  <si>
    <t>Кметь Ірина</t>
  </si>
  <si>
    <t>Тарасенко Сергій</t>
  </si>
  <si>
    <t>Ценнер Сергій</t>
  </si>
  <si>
    <t>Романенко Іван</t>
  </si>
  <si>
    <t>Ткач Дмитро</t>
  </si>
  <si>
    <t>23:40.29</t>
  </si>
  <si>
    <t>2Ѕ.06.1953</t>
  </si>
  <si>
    <t>Полтавсьиа</t>
  </si>
  <si>
    <t>Купрієнко О.В.</t>
  </si>
  <si>
    <t>Гичко Віталій</t>
  </si>
  <si>
    <t>Дуднік Ілля</t>
  </si>
  <si>
    <t>Kislorod</t>
  </si>
  <si>
    <t>Коваль Денис</t>
  </si>
  <si>
    <t>Top Rope</t>
  </si>
  <si>
    <t>Fenix Team Ukraine</t>
  </si>
  <si>
    <t>СК Наш клуб</t>
  </si>
  <si>
    <t>Соколенко Олександр</t>
  </si>
  <si>
    <t>ІI</t>
  </si>
  <si>
    <t>Дніпропетровськ</t>
  </si>
  <si>
    <t>Луценко Микола</t>
  </si>
  <si>
    <t>УголСобаки</t>
  </si>
  <si>
    <t>Биченко Б.О.</t>
  </si>
  <si>
    <t>Чорний Євгеній</t>
  </si>
  <si>
    <t>ОНІКС</t>
  </si>
  <si>
    <t>Волков Олександр</t>
  </si>
  <si>
    <t>Bukovyna</t>
  </si>
  <si>
    <t>КСО ”Захід”</t>
  </si>
  <si>
    <t>Ленюк Олeг</t>
  </si>
  <si>
    <t>BukovynaіKiev LіS</t>
  </si>
  <si>
    <t>Назаренко Станіслав</t>
  </si>
  <si>
    <t>Єршов Олексій</t>
  </si>
  <si>
    <t>Кузнецов Ю.В.</t>
  </si>
  <si>
    <t>Андрусяк Андрій</t>
  </si>
  <si>
    <t>Bukovyna Juniors</t>
  </si>
  <si>
    <t>Баловсяк Володимир</t>
  </si>
  <si>
    <t>Тумак І.Д.,Тумак Ю.І.</t>
  </si>
  <si>
    <t>Двоє проти вітру</t>
  </si>
  <si>
    <t>Христенко Микола</t>
  </si>
  <si>
    <t>Безруков Олексій</t>
  </si>
  <si>
    <t>Зомбі</t>
  </si>
  <si>
    <t>КСО Зомбі</t>
  </si>
  <si>
    <t>Краюшин О.</t>
  </si>
  <si>
    <t>Либа Олександр</t>
  </si>
  <si>
    <t>Днепр-1</t>
  </si>
  <si>
    <t>Триодял Денис</t>
  </si>
  <si>
    <t>Захарчук Сергій</t>
  </si>
  <si>
    <t>ДЮКСОТ-5</t>
  </si>
  <si>
    <t>Корнієнко  Юрій</t>
  </si>
  <si>
    <t>Мироненко Богдан</t>
  </si>
  <si>
    <t>Гоєнко Євген</t>
  </si>
  <si>
    <t>Academy</t>
  </si>
  <si>
    <t>КСО Пролісок</t>
  </si>
  <si>
    <t>КСО ”Maximus”</t>
  </si>
  <si>
    <t>Пуха Віктор</t>
  </si>
  <si>
    <t>Федій Павло</t>
  </si>
  <si>
    <t>Карапиш Деніс</t>
  </si>
  <si>
    <t>Знаменовка-2</t>
  </si>
  <si>
    <t>Знаменовка</t>
  </si>
  <si>
    <t>Наш клуб 1</t>
  </si>
  <si>
    <t>Сухарєв Олексій</t>
  </si>
  <si>
    <t>Липницький Анатолій</t>
  </si>
  <si>
    <t>Ветерани</t>
  </si>
  <si>
    <t>Модін Георгій</t>
  </si>
  <si>
    <t>Калюжний Олександр</t>
  </si>
  <si>
    <t>Знаменовка-1</t>
  </si>
  <si>
    <t>Коноваленко Андрій</t>
  </si>
  <si>
    <t>Серчук Володимир</t>
  </si>
  <si>
    <t>Коменотрус Юрій</t>
  </si>
  <si>
    <t>Київська</t>
  </si>
  <si>
    <t>Nutrend team</t>
  </si>
  <si>
    <t>Максімова Г.Є.,Заєрко В.В.</t>
  </si>
  <si>
    <t>Молодий  Віталій</t>
  </si>
  <si>
    <t>SC SUVOROVETS</t>
  </si>
  <si>
    <t>Волобуєв Вячеслав</t>
  </si>
  <si>
    <t>Старт</t>
  </si>
  <si>
    <t>Гуделайтис Александр</t>
  </si>
  <si>
    <t>Дубінін С.В.</t>
  </si>
  <si>
    <t>Добриловський Михайло</t>
  </si>
  <si>
    <t>Бушуев Анатолий</t>
  </si>
  <si>
    <t>Быстрые ходоки</t>
  </si>
  <si>
    <t>Ширинов Виталий</t>
  </si>
  <si>
    <t>КиївБуковина</t>
  </si>
  <si>
    <t>Колчанов О.О.,Кьоніг Л.І.</t>
  </si>
  <si>
    <t>Євтєфєєв Максим</t>
  </si>
  <si>
    <t>Невгамовнi ветерани</t>
  </si>
  <si>
    <t>UA FOXHUNTERS</t>
  </si>
  <si>
    <t>Північний полюс</t>
  </si>
  <si>
    <t>Смоков Євген</t>
  </si>
  <si>
    <t>Глобус</t>
  </si>
  <si>
    <t>Азимут 1</t>
  </si>
  <si>
    <t>Дідошак Олександр</t>
  </si>
  <si>
    <t>Строчук Г.М.,Гудак М.С.</t>
  </si>
  <si>
    <t>Пасєка Теодор</t>
  </si>
  <si>
    <t>Герасименко Віталій</t>
  </si>
  <si>
    <t>Ветерок</t>
  </si>
  <si>
    <t>Авилов Александр</t>
  </si>
  <si>
    <t>КСО Ветеран</t>
  </si>
  <si>
    <t>Кузнєцов Юрій</t>
  </si>
  <si>
    <t>Наш клуб 2</t>
  </si>
  <si>
    <t>Мишонов В.А.,Кривоногов Г.Е.,Отрешко І.В.</t>
  </si>
  <si>
    <t>Кузнєцова Т.М.,Кузнецов Ю.В.,Заєрко В.В.</t>
  </si>
  <si>
    <t>Власенко Владислав</t>
  </si>
  <si>
    <t>ДЮКСОТ-3</t>
  </si>
  <si>
    <t>ДЮКСОТ
Валтекс</t>
  </si>
  <si>
    <t>Кисельов В.Ю.</t>
  </si>
  <si>
    <t>Кисельов Віталій</t>
  </si>
  <si>
    <t>Шапаренко Олег</t>
  </si>
  <si>
    <t>Моторсіч</t>
  </si>
  <si>
    <t>Троян Олексій</t>
  </si>
  <si>
    <t>Косицін Дмитро</t>
  </si>
  <si>
    <t>AR-Team</t>
  </si>
  <si>
    <t>20:04.40</t>
  </si>
  <si>
    <t>20:04.41</t>
  </si>
  <si>
    <t>Бібленко В. С.</t>
  </si>
  <si>
    <t>22:29.59</t>
  </si>
  <si>
    <t>22:29.56</t>
  </si>
  <si>
    <t>23:12.00</t>
  </si>
  <si>
    <t>23:11.41</t>
  </si>
  <si>
    <t>Костюк М.О., Білошицький</t>
  </si>
  <si>
    <t>23:12.03</t>
  </si>
  <si>
    <t>Ілюк Олександр</t>
  </si>
  <si>
    <t>Трио</t>
  </si>
  <si>
    <t>Капара Н.В., Капара Е.И.</t>
  </si>
  <si>
    <t>23:10.54</t>
  </si>
  <si>
    <t>23:10.52</t>
  </si>
  <si>
    <t>22:34.44</t>
  </si>
  <si>
    <t>22:34.40</t>
  </si>
  <si>
    <t>Fenix_Team</t>
  </si>
  <si>
    <t>22:32.30</t>
  </si>
  <si>
    <t>22:32.24</t>
  </si>
  <si>
    <t>NumberOne</t>
  </si>
  <si>
    <t>21:32.29</t>
  </si>
  <si>
    <t>Шпак Андрій</t>
  </si>
  <si>
    <t>21:32.32</t>
  </si>
  <si>
    <t>ПовнийФарш</t>
  </si>
  <si>
    <t>23:18.32</t>
  </si>
  <si>
    <t>23:18.36</t>
  </si>
  <si>
    <t>23:07.02</t>
  </si>
  <si>
    <t>Троць Петро</t>
  </si>
  <si>
    <t>23:07.05</t>
  </si>
  <si>
    <t>Магід Сергій</t>
  </si>
  <si>
    <t>19:15.02</t>
  </si>
  <si>
    <t>Фіалковський Сергій</t>
  </si>
  <si>
    <t>19:15.05</t>
  </si>
  <si>
    <t>Ваколюк Яків</t>
  </si>
  <si>
    <t>Ісландія</t>
  </si>
  <si>
    <t>21:07.43</t>
  </si>
  <si>
    <t>Родигін Михайло</t>
  </si>
  <si>
    <t>21:07.47</t>
  </si>
  <si>
    <t>23:09.52</t>
  </si>
  <si>
    <t>23:09.49</t>
  </si>
  <si>
    <t>Максімова Г.Є., Заєрко В.В.</t>
  </si>
  <si>
    <t>23:23.54</t>
  </si>
  <si>
    <t>23:23.51</t>
  </si>
  <si>
    <t>22:49.19</t>
  </si>
  <si>
    <t>22:49.17</t>
  </si>
  <si>
    <t>Знаменка -1</t>
  </si>
  <si>
    <t>12:51.22</t>
  </si>
  <si>
    <t>12:51.19</t>
  </si>
  <si>
    <t>Євстаф'єв Дмитро</t>
  </si>
  <si>
    <t>Вперед2</t>
  </si>
  <si>
    <t>Піонтковський Андрій</t>
  </si>
  <si>
    <t>Максімова
Г.Є.,Заєрко В.В.</t>
  </si>
  <si>
    <r>
      <rPr>
        <sz val="10"/>
        <color indexed="8"/>
        <rFont val="Calibri"/>
        <family val="2"/>
      </rPr>
      <t>Meduza</t>
    </r>
  </si>
  <si>
    <r>
      <rPr>
        <sz val="10"/>
        <color indexed="8"/>
        <rFont val="Calibri"/>
        <family val="2"/>
      </rPr>
      <t>23:20.48</t>
    </r>
  </si>
  <si>
    <r>
      <rPr>
        <sz val="10"/>
        <color indexed="63"/>
        <rFont val="Calibri"/>
        <family val="2"/>
      </rPr>
      <t>2Э:20.51</t>
    </r>
  </si>
  <si>
    <r>
      <rPr>
        <sz val="10"/>
        <color indexed="63"/>
        <rFont val="Calibri"/>
        <family val="2"/>
      </rPr>
      <t>Знаменка-3</t>
    </r>
  </si>
  <si>
    <r>
      <rPr>
        <sz val="10"/>
        <color indexed="63"/>
        <rFont val="Calibri"/>
        <family val="2"/>
      </rPr>
      <t>21:19.40</t>
    </r>
  </si>
  <si>
    <r>
      <rPr>
        <sz val="10"/>
        <color indexed="63"/>
        <rFont val="Calibri"/>
        <family val="2"/>
      </rPr>
      <t>21:19.42</t>
    </r>
  </si>
  <si>
    <r>
      <rPr>
        <sz val="10"/>
        <color indexed="63"/>
        <rFont val="Calibri"/>
        <family val="2"/>
      </rPr>
      <t>09:40.19</t>
    </r>
  </si>
  <si>
    <r>
      <rPr>
        <sz val="10"/>
        <color indexed="8"/>
        <rFont val="Calibri"/>
        <family val="2"/>
      </rPr>
      <t>09:40.13</t>
    </r>
  </si>
  <si>
    <r>
      <rPr>
        <sz val="10"/>
        <color indexed="63"/>
        <rFont val="Calibri"/>
        <family val="2"/>
      </rPr>
      <t>23:25.44</t>
    </r>
  </si>
  <si>
    <r>
      <rPr>
        <sz val="10"/>
        <color indexed="63"/>
        <rFont val="Calibri"/>
        <family val="2"/>
      </rPr>
      <t>23:25.49</t>
    </r>
  </si>
  <si>
    <t>ЧУ 12 годин (К=80) Запорізька обл., 15.05</t>
  </si>
  <si>
    <t>23:19.55</t>
  </si>
  <si>
    <t>23:19.54</t>
  </si>
  <si>
    <t>Донецька</t>
  </si>
  <si>
    <t>Зеніт</t>
  </si>
  <si>
    <t>КСТО Зеніт Краматорськ</t>
  </si>
  <si>
    <t>18:32.51</t>
  </si>
  <si>
    <t>Тищенко Л.А,Тарасенко С.В.</t>
  </si>
  <si>
    <t>18:32.49</t>
  </si>
  <si>
    <t>Северки</t>
  </si>
  <si>
    <t>Костіна О.А.</t>
  </si>
  <si>
    <t>22:59.44</t>
  </si>
  <si>
    <t>Шуняков В.А.,Доценко О.В.</t>
  </si>
  <si>
    <t>22:59.48</t>
  </si>
  <si>
    <t>Lady girls</t>
  </si>
  <si>
    <t>Костюк М.О.</t>
  </si>
  <si>
    <t>22:29.01</t>
  </si>
  <si>
    <t>22:29.03</t>
  </si>
  <si>
    <t>ImmortalPony</t>
  </si>
  <si>
    <t>СурФеи</t>
  </si>
  <si>
    <t>22:49.22</t>
  </si>
  <si>
    <t>Замараева Анна</t>
  </si>
  <si>
    <t>22:49.25</t>
  </si>
  <si>
    <t>Самка Богомола</t>
  </si>
  <si>
    <t>Лаукерт А.І.</t>
  </si>
  <si>
    <t>23:29.15</t>
  </si>
  <si>
    <t>Пєшкова Тетяна</t>
  </si>
  <si>
    <t>23:29.13</t>
  </si>
  <si>
    <t>Бахмут</t>
  </si>
  <si>
    <t>ДОЦТТДЮ
Бахмут</t>
  </si>
  <si>
    <t>Дойч Т.Л.</t>
  </si>
  <si>
    <t>20:54.41</t>
  </si>
  <si>
    <t>20:54.44</t>
  </si>
  <si>
    <t>Буковина- OMEGA3</t>
  </si>
  <si>
    <t>Прокопчук С., Ліпка В.М.</t>
  </si>
  <si>
    <t>23:17.59</t>
  </si>
  <si>
    <t>23:18.08</t>
  </si>
  <si>
    <t>23:18.04</t>
  </si>
  <si>
    <t>Бугаец Юлия</t>
  </si>
  <si>
    <t>Самка богомола</t>
  </si>
  <si>
    <t>Кифяк Катерина</t>
  </si>
  <si>
    <t>Bukovyna girls</t>
  </si>
  <si>
    <t>Lady of Ukraine</t>
  </si>
  <si>
    <t>Волкова Світлана</t>
  </si>
  <si>
    <t>КСО Суворовець</t>
  </si>
  <si>
    <t>Плохенко В.С.</t>
  </si>
  <si>
    <t>Капара Олена</t>
  </si>
  <si>
    <t>Капара Н.В.</t>
  </si>
  <si>
    <t>Пуговкіна Ксенія</t>
  </si>
  <si>
    <t>On The Way</t>
  </si>
  <si>
    <t>Буракова Катерина</t>
  </si>
  <si>
    <t>Ты боишься темноты?</t>
  </si>
  <si>
    <t>Гуменюк Марина</t>
  </si>
  <si>
    <t>Кузнецов Ю.В.,Кузнєцова Т.М.</t>
  </si>
  <si>
    <t>Днiпряночки</t>
  </si>
  <si>
    <t>11:30.50</t>
  </si>
  <si>
    <t>11:30.43</t>
  </si>
  <si>
    <t>Оскаленко  Оксана</t>
  </si>
  <si>
    <t>Рудакова О.М.</t>
  </si>
  <si>
    <t>Азимут-Буковина</t>
  </si>
  <si>
    <t>Строчук Г.М., Гудак М.С.</t>
  </si>
  <si>
    <t>Якимечко М.М.,Строчук Г.М.</t>
  </si>
  <si>
    <t>Купрієнко О.В.,Заєрко В.В.</t>
  </si>
  <si>
    <t>Купрієнко Г.Г.</t>
  </si>
  <si>
    <t>Таран Віктория</t>
  </si>
  <si>
    <t>Strudelfuhrer</t>
  </si>
  <si>
    <t>Куренівка</t>
  </si>
  <si>
    <t>Дудін А.В., Дудін А.В.</t>
  </si>
  <si>
    <t>20:23.04</t>
  </si>
  <si>
    <t>20:23.06</t>
  </si>
  <si>
    <t>Дпсу1</t>
  </si>
  <si>
    <t>Степан`янц Н.В.</t>
  </si>
  <si>
    <t>14:40.20</t>
  </si>
  <si>
    <t>Тишковець Дар'я</t>
  </si>
  <si>
    <t>14:40.16</t>
  </si>
  <si>
    <t>Дпсу 2</t>
  </si>
  <si>
    <t>Опанасенко М.В., Уфімцева</t>
  </si>
  <si>
    <t>14:40.09</t>
  </si>
  <si>
    <t>Луняк Марія</t>
  </si>
  <si>
    <t>14:40.13</t>
  </si>
  <si>
    <t>Ушакова
М.Б.,Тарасенко С.В.</t>
  </si>
  <si>
    <t>Заєрко
В.В.,Максімова Г.Є</t>
  </si>
  <si>
    <t>Якимечко
М.М.,Строчук Г.М.</t>
  </si>
  <si>
    <t>Максімова
Г.Є,Заєрко В.В.</t>
  </si>
  <si>
    <t>Пруденко Олена</t>
  </si>
  <si>
    <t>@@</t>
  </si>
  <si>
    <t>23:16.39</t>
  </si>
  <si>
    <t>23:16.45</t>
  </si>
  <si>
    <t>23:16.47</t>
  </si>
  <si>
    <t>23:16.41</t>
  </si>
  <si>
    <t>FENIX TEAM UKRAINE</t>
  </si>
  <si>
    <t>23:35.51</t>
  </si>
  <si>
    <t>Фечо Георгій</t>
  </si>
  <si>
    <t>Готра С.П.</t>
  </si>
  <si>
    <t>23:35.58</t>
  </si>
  <si>
    <t>Lucky Team</t>
  </si>
  <si>
    <t>15:45.35</t>
  </si>
  <si>
    <t>15:45.38</t>
  </si>
  <si>
    <t>15:45.33</t>
  </si>
  <si>
    <t>Желізняк Олександр</t>
  </si>
  <si>
    <t>КОДЮСШ СПАРТАК</t>
  </si>
  <si>
    <t>Фечо Г.Ю.,Ладані О.А.</t>
  </si>
  <si>
    <t>23:56.24</t>
  </si>
  <si>
    <t>Самойлова Олександра</t>
  </si>
  <si>
    <t>23:56.26</t>
  </si>
  <si>
    <t>Пеприк Олег</t>
  </si>
  <si>
    <t>23:56.25</t>
  </si>
  <si>
    <t>Бумар Олексій</t>
  </si>
  <si>
    <t>Пошук Бахмут</t>
  </si>
  <si>
    <t>Науменко В.С.</t>
  </si>
  <si>
    <t>21:03.42</t>
  </si>
  <si>
    <t>Носков Гліб</t>
  </si>
  <si>
    <t>Трім Бахмут</t>
  </si>
  <si>
    <t>Гончаров Ю.О.</t>
  </si>
  <si>
    <t>21:03.45</t>
  </si>
  <si>
    <t>21:03.48</t>
  </si>
  <si>
    <t>Дойч Тетяна</t>
  </si>
  <si>
    <t>БахмутЗеніт</t>
  </si>
  <si>
    <t>22:55.49</t>
  </si>
  <si>
    <t>22:55.48</t>
  </si>
  <si>
    <t>Хоменко Іван</t>
  </si>
  <si>
    <t>МаріВанна</t>
  </si>
  <si>
    <t>НТУУ ”КПІ”</t>
  </si>
  <si>
    <t>Ускова С.М.</t>
  </si>
  <si>
    <t>Шевченко Марія</t>
  </si>
  <si>
    <t>OMEGA3</t>
  </si>
  <si>
    <t>Сурхаєв Вагіф</t>
  </si>
  <si>
    <t>В теме</t>
  </si>
  <si>
    <t>Титаренко Л.А., Плохенко</t>
  </si>
  <si>
    <t>23:25.58</t>
  </si>
  <si>
    <t>23:25.54</t>
  </si>
  <si>
    <t>23:10.21</t>
  </si>
  <si>
    <t>Кисакова  Ольга</t>
  </si>
  <si>
    <t>23:10.24</t>
  </si>
  <si>
    <t>Грицюк Віктор</t>
  </si>
  <si>
    <t>Кіровоградська</t>
  </si>
  <si>
    <t>СалоVSмельдоні й</t>
  </si>
  <si>
    <t>ТВП Кіровоград</t>
  </si>
  <si>
    <t>Ткаченко В.П.</t>
  </si>
  <si>
    <t>Собчук Ольга</t>
  </si>
  <si>
    <t>СРК ”Пеленг”</t>
  </si>
  <si>
    <t>Щербатюк Н.И.</t>
  </si>
  <si>
    <t>Замахіна Тетяна</t>
  </si>
  <si>
    <t>ДЮКСОТ-2</t>
  </si>
  <si>
    <t>Мусієнко Денис</t>
  </si>
  <si>
    <t>Шило Ярослав</t>
  </si>
  <si>
    <t>22:49.11</t>
  </si>
  <si>
    <t>22:49.09</t>
  </si>
  <si>
    <t>Dreamers</t>
  </si>
  <si>
    <t>Опанасенко М.В.,</t>
  </si>
  <si>
    <t>23:11.31</t>
  </si>
  <si>
    <t>Пуговкiн А.Ю., Опанасенко</t>
  </si>
  <si>
    <t>23:11.27</t>
  </si>
  <si>
    <t>23:14.21</t>
  </si>
  <si>
    <t>23:14.18</t>
  </si>
  <si>
    <t>СалоVSмельдоній</t>
  </si>
  <si>
    <t>22:14.26</t>
  </si>
  <si>
    <t>22:14.29</t>
  </si>
  <si>
    <t>22:14.39</t>
  </si>
  <si>
    <t>Зайцева Елизавета</t>
  </si>
  <si>
    <t>Дабл</t>
  </si>
  <si>
    <t>23:10.56</t>
  </si>
  <si>
    <t>Бібленко В. С., Капара Е.И.,</t>
  </si>
  <si>
    <t>23:10.58</t>
  </si>
  <si>
    <t>Попович Юлія</t>
  </si>
  <si>
    <t>Азимут 2</t>
  </si>
  <si>
    <t>Пол-Пол</t>
  </si>
  <si>
    <t>22:31.11</t>
  </si>
  <si>
    <t>22:31.13</t>
  </si>
  <si>
    <t>Городинець  Артем</t>
  </si>
  <si>
    <t>Altra Ukraine</t>
  </si>
  <si>
    <t>O-club</t>
  </si>
  <si>
    <t>Захарова Поліна</t>
  </si>
  <si>
    <t>Гавриленко В.С.</t>
  </si>
  <si>
    <t>Дпсу4</t>
  </si>
  <si>
    <t>22:59.15</t>
  </si>
  <si>
    <t>22:59.17</t>
  </si>
  <si>
    <t>U2</t>
  </si>
  <si>
    <t>Усенко Олена</t>
  </si>
  <si>
    <t>Бібленко  Василь</t>
  </si>
  <si>
    <t>СК Суворовець</t>
  </si>
  <si>
    <t>Сурхаєв В.А,Бібленко В. С.</t>
  </si>
  <si>
    <t>Skorohody</t>
  </si>
  <si>
    <t>Лунатики</t>
  </si>
  <si>
    <t>22:48.46</t>
  </si>
  <si>
    <t>22:48.43</t>
  </si>
  <si>
    <t>Полёт</t>
  </si>
  <si>
    <t>23:09.06</t>
  </si>
  <si>
    <t>23:09.04</t>
  </si>
  <si>
    <t>23:09.01</t>
  </si>
  <si>
    <t>Скачков Максим</t>
  </si>
  <si>
    <t>как пойдёт</t>
  </si>
  <si>
    <t>Троя</t>
  </si>
  <si>
    <t>Скачков М.</t>
  </si>
  <si>
    <t>Сухаревська Вікторія</t>
  </si>
  <si>
    <t>Попков В.В.,Даньков С.В.</t>
  </si>
  <si>
    <t>Ужгород Спартак</t>
  </si>
  <si>
    <t>Буковинці</t>
  </si>
  <si>
    <t>21:46.37</t>
  </si>
  <si>
    <t>21:46.40</t>
  </si>
  <si>
    <t>Поліщук Григорій</t>
  </si>
  <si>
    <t>Ужгород Спартак 2</t>
  </si>
  <si>
    <t>Олексій Євгенія</t>
  </si>
  <si>
    <t>Готра С.П.,Фечо Г.Ю.</t>
  </si>
  <si>
    <t>noname</t>
  </si>
  <si>
    <t>самостiйно,Заєрко В.В.</t>
  </si>
  <si>
    <t>Погожин Сергій</t>
  </si>
  <si>
    <t>Довгий Руслан</t>
  </si>
  <si>
    <t>ORIENT 30+</t>
  </si>
  <si>
    <t>Гончаренко Дарья</t>
  </si>
  <si>
    <t>OySho?</t>
  </si>
  <si>
    <t>On the Way</t>
  </si>
  <si>
    <t>20:38.44</t>
  </si>
  <si>
    <t>20:38.46</t>
  </si>
  <si>
    <t>Терновська Олена</t>
  </si>
  <si>
    <t>Невгамовні</t>
  </si>
  <si>
    <t>Якименко Світлана</t>
  </si>
  <si>
    <t>Астапович Михайло</t>
  </si>
  <si>
    <t>Сила в ногах</t>
  </si>
  <si>
    <t>Мозолевська Анастасія</t>
  </si>
  <si>
    <t>Полет</t>
  </si>
  <si>
    <t>Mriyniki</t>
  </si>
  <si>
    <t>Дойч Семен</t>
  </si>
  <si>
    <t>ЛЮЛО</t>
  </si>
  <si>
    <t>Тумак Ю.І.,Тумак І.Д.</t>
  </si>
  <si>
    <t>Родник</t>
  </si>
  <si>
    <t>Опанасенко М.В.,Штемплер
Ю.А.</t>
  </si>
  <si>
    <t>Рублевский Василий</t>
  </si>
  <si>
    <t>Садовий Роман</t>
  </si>
  <si>
    <t>Полтава</t>
  </si>
  <si>
    <t>КСОТ Центуріон</t>
  </si>
  <si>
    <t>Сергійчук Софія</t>
  </si>
  <si>
    <t>Сердюк Надія</t>
  </si>
  <si>
    <t>Дьяченко Марина</t>
  </si>
  <si>
    <t>Эшшольция</t>
  </si>
  <si>
    <t>Тарасенко
С.В.,Доценко О.В.</t>
  </si>
  <si>
    <t>Невенченко Степан</t>
  </si>
  <si>
    <t>РубЛи</t>
  </si>
  <si>
    <t>Чубик Ярослава</t>
  </si>
  <si>
    <t>Гасанов Владислав</t>
  </si>
  <si>
    <t>ДЮКСОТ-1</t>
  </si>
  <si>
    <t>Голобородько Аліна</t>
  </si>
  <si>
    <t>Галина</t>
  </si>
  <si>
    <t>Байка</t>
  </si>
  <si>
    <t>Козачата</t>
  </si>
  <si>
    <t>Коток Сергій</t>
  </si>
  <si>
    <t>Біба В.І.,Кузнецов Ю.В.</t>
  </si>
  <si>
    <t>Цимбаленко Наталія</t>
  </si>
  <si>
    <t>Власова  Катерина</t>
  </si>
  <si>
    <t>Алгоритм</t>
  </si>
  <si>
    <t>Колісник Ольга</t>
  </si>
  <si>
    <t>Синєлиций Олександр</t>
  </si>
  <si>
    <t>Рябовий Максим</t>
  </si>
  <si>
    <t>Сотула Валерія</t>
  </si>
  <si>
    <t>Уфімцева
Т.С.,Джулай В.О.</t>
  </si>
  <si>
    <t>Гавриленко
В.С.,Цирень Є.А</t>
  </si>
  <si>
    <t>Пронтішева Л.П.,Цирень
Є.А,Гавриленко В.С.</t>
  </si>
  <si>
    <t>Титаренко Л.А.,Плохенко
В.С.,Бібленко В. С.</t>
  </si>
  <si>
    <t>Кузнєцова
Т.М.,Кузнецов Ю.В.,Заєрко В.В.</t>
  </si>
  <si>
    <t>Сиворонова О.А.,Данилова
А.В.,Бірюкова О.Ю.</t>
  </si>
  <si>
    <t>Пуговкiн
А.Ю.,Опанасенко М.В.</t>
  </si>
  <si>
    <t>Лісові
Тушканчики</t>
  </si>
  <si>
    <t>Опанасенко
М.В.,Штемплер Ю.А.</t>
  </si>
  <si>
    <t>Пономаренко
М.В.,Семенюта Г.О.</t>
  </si>
  <si>
    <t>Бутенко Анастасія</t>
  </si>
  <si>
    <t>Ковріга Наталія</t>
  </si>
  <si>
    <t>ЧУ 6 годин день (К=70) Черкаська обл., 24.10</t>
  </si>
  <si>
    <t>Темна лошадка</t>
  </si>
  <si>
    <t>Петренко Єгор</t>
  </si>
  <si>
    <t>Балась Максим</t>
  </si>
  <si>
    <t>Балась М.С.</t>
  </si>
  <si>
    <t>#МояЛюбимая Команда</t>
  </si>
  <si>
    <t>cамостійпо</t>
  </si>
  <si>
    <t>cамостійно</t>
  </si>
  <si>
    <t>Тихоходи</t>
  </si>
  <si>
    <t xml:space="preserve">Дніпропетровська </t>
  </si>
  <si>
    <t xml:space="preserve">Дніпрог етровсьиа </t>
  </si>
  <si>
    <t>Рачук Тарас</t>
  </si>
  <si>
    <t>Білошицький С.В., Білошицький В.</t>
  </si>
  <si>
    <t>Тітани</t>
  </si>
  <si>
    <t>Костюк М.О., Білошицький
В.,Білошицький С.В.</t>
  </si>
  <si>
    <t xml:space="preserve">Харківська </t>
  </si>
  <si>
    <t>Кулик Євгеній</t>
  </si>
  <si>
    <t>Шанін Андрій</t>
  </si>
  <si>
    <t>Авантюристи</t>
  </si>
  <si>
    <t>Муханов Ярослав</t>
  </si>
  <si>
    <t>Львівська</t>
  </si>
  <si>
    <t>Яхімець Андрій</t>
  </si>
  <si>
    <t>Косів О.</t>
  </si>
  <si>
    <t>Фечо Г.Ю., Ладані О.А.</t>
  </si>
  <si>
    <t>Лаукерт Андрій</t>
  </si>
  <si>
    <t>2 человека</t>
  </si>
  <si>
    <t>Сергеєв О., Заєрко В.В.</t>
  </si>
  <si>
    <t>Бродовий Олександр</t>
  </si>
  <si>
    <t>Набок Євгеній</t>
  </si>
  <si>
    <t>Старіков Дмитро</t>
  </si>
  <si>
    <t xml:space="preserve">Pro Track the </t>
  </si>
  <si>
    <r>
      <rPr>
        <sz val="10"/>
        <color indexed="63"/>
        <rFont val="Calibri"/>
        <family val="2"/>
      </rPr>
      <t>Орли</t>
    </r>
  </si>
  <si>
    <r>
      <rPr>
        <sz val="10"/>
        <color indexed="63"/>
        <rFont val="Calibri"/>
        <family val="2"/>
      </rPr>
      <t>Тихоходи</t>
    </r>
  </si>
  <si>
    <t>Чурілов Євгеній</t>
  </si>
  <si>
    <t>Білошицький В., Білошицький С.В.</t>
  </si>
  <si>
    <t>Білий Дмитро</t>
  </si>
  <si>
    <t>Капара М.В., Капара О.І.</t>
  </si>
  <si>
    <t>Гавриленко В.С., Балась М.С.</t>
  </si>
  <si>
    <t>Пальоха Андрій</t>
  </si>
  <si>
    <t>STARперци</t>
  </si>
  <si>
    <t>Власюк Олександр</t>
  </si>
  <si>
    <t>Горелий Дмитро</t>
  </si>
  <si>
    <t>Холодний Яр</t>
  </si>
  <si>
    <t>СК ”САТУРН”</t>
  </si>
  <si>
    <t>Волинь</t>
  </si>
  <si>
    <t>Стоян Л.В., Биченко Б.О.</t>
  </si>
  <si>
    <t>Шуверов Олександр</t>
  </si>
  <si>
    <t>Войцеховський Сергій</t>
  </si>
  <si>
    <t>Петренко Віталій</t>
  </si>
  <si>
    <t>ПараНормальні</t>
  </si>
  <si>
    <t>Sever</t>
  </si>
  <si>
    <t>Балась М.С., Дуднік Т.О.</t>
  </si>
  <si>
    <t>Мороз Олександр</t>
  </si>
  <si>
    <t>Демченко Вадим</t>
  </si>
  <si>
    <t>Лісова Братва</t>
  </si>
  <si>
    <t>Прохоренко Єгор</t>
  </si>
  <si>
    <t>Квасенко Єгор</t>
  </si>
  <si>
    <t>Єгори</t>
  </si>
  <si>
    <t>Гур'єва І.В., Тарасенко С.В.</t>
  </si>
  <si>
    <t>Алферов Станислав</t>
  </si>
  <si>
    <t>Черенков Веніамін</t>
  </si>
  <si>
    <t>Смішні</t>
  </si>
  <si>
    <t>Циганов Олександр</t>
  </si>
  <si>
    <t xml:space="preserve">Наш клуб </t>
  </si>
  <si>
    <t>Конова Т.О.</t>
  </si>
  <si>
    <t>Кривошеєв Михайло</t>
  </si>
  <si>
    <t>Купрієнко Олександр</t>
  </si>
  <si>
    <t>Конов Віктор</t>
  </si>
  <si>
    <t>Аксакали</t>
  </si>
  <si>
    <t>Кузнецов Н.А., Заєрко В.В.</t>
  </si>
  <si>
    <t>Різник Тімофій</t>
  </si>
  <si>
    <t>Хмельов Андрій</t>
  </si>
  <si>
    <t>Кроти</t>
  </si>
  <si>
    <t>Чорна Ю.М., Чорний Є.С.</t>
  </si>
  <si>
    <t>ЧУ 6 годин (день) (К=70) Черкаська обл., 24.10</t>
  </si>
  <si>
    <t>Кубок України зі спортивного орієнтування – рогейн (2021 рік). Жінки (підсумковий)</t>
  </si>
  <si>
    <t>НаНа</t>
  </si>
  <si>
    <t>Як змогли</t>
  </si>
  <si>
    <t>Щербатюк Н.І.</t>
  </si>
  <si>
    <t>100% Life</t>
  </si>
  <si>
    <t>Москаленко Ірина</t>
  </si>
  <si>
    <t>ДЮКСОТ Валтекс</t>
  </si>
  <si>
    <t>Краматорськ</t>
  </si>
  <si>
    <t>Котенко Олеся</t>
  </si>
  <si>
    <t>Рак Катерина</t>
  </si>
  <si>
    <t>Тищенко Л.А, Тарасенко С.В.</t>
  </si>
  <si>
    <t>Ушакова М.Б., Тарасенко С.В.</t>
  </si>
  <si>
    <t>Буковина- Черкаси</t>
  </si>
  <si>
    <t>Конова Тетяна</t>
  </si>
  <si>
    <t>Томнюк Альона</t>
  </si>
  <si>
    <t>Біляєва Катерина</t>
  </si>
  <si>
    <t>Капара Анна</t>
  </si>
  <si>
    <t>Капара О.І., Капара М.В.</t>
  </si>
  <si>
    <t>Бінюк Ірина</t>
  </si>
  <si>
    <t>Свідніцька Леся</t>
  </si>
  <si>
    <t>Олімп</t>
  </si>
  <si>
    <t>Миколаївська</t>
  </si>
  <si>
    <t>Лісові красуні</t>
  </si>
  <si>
    <t>Дяченко А.С.</t>
  </si>
  <si>
    <t>Свідницька Л.Г.</t>
  </si>
  <si>
    <t>Хоруженко Валентина</t>
  </si>
  <si>
    <t>Дпсу 3</t>
  </si>
  <si>
    <t>Опанасенко М.В., Уфімцева Є.С.</t>
  </si>
  <si>
    <t>Дьяченко А.С.,ОпанасенкоМ.В.</t>
  </si>
  <si>
    <t>Люш Марія</t>
  </si>
  <si>
    <t>Зелена Анастасія</t>
  </si>
  <si>
    <t>Пельмень 1</t>
  </si>
  <si>
    <t>Кордонська Анастасія</t>
  </si>
  <si>
    <t>Чорний Є.С., Чорна Ю.М.</t>
  </si>
  <si>
    <t>Кубок України зі спортивного орієнтування – рогейн (2021 рік). Чоловіки (підсумковий)</t>
  </si>
  <si>
    <t>Диванні експерти</t>
  </si>
  <si>
    <t>ЧУ 24 годин (К=100)  Полтавська обл.,09.06</t>
  </si>
  <si>
    <t>ЧУ 12 годин (К=80) Запорізька обл.,15.05</t>
  </si>
  <si>
    <t>ЧУ 6 годин (ніч) (К=70) Полтавська обл.,10.04</t>
  </si>
  <si>
    <t>Войтанік Денис</t>
  </si>
  <si>
    <t>Цивільська Фея</t>
  </si>
  <si>
    <t>Два веселі гусі</t>
  </si>
  <si>
    <t>КДЮСШ «Пуща водиця»</t>
  </si>
  <si>
    <t>Гавриленко В.С. Подгаєцький А.В., Березовський В.А.,</t>
  </si>
  <si>
    <t xml:space="preserve">Доценко О.В. Васіна І.В.,
Гавриленко В.С. </t>
  </si>
  <si>
    <t>Lama-Team</t>
  </si>
  <si>
    <t>Косіцин Дмитро</t>
  </si>
  <si>
    <t>Sirius</t>
  </si>
  <si>
    <t>RUN for FUN</t>
  </si>
  <si>
    <t>Гоєнко Марія</t>
  </si>
  <si>
    <t>Гоєнко М.І., Гоєнко Н.М., Доценко О.В.</t>
  </si>
  <si>
    <t>Нестеренко Віктор</t>
  </si>
  <si>
    <t>Трухній Ірина</t>
  </si>
  <si>
    <t>Трухній Олександр</t>
  </si>
  <si>
    <t>Житомирська</t>
  </si>
  <si>
    <t>КСО Коростишів</t>
  </si>
  <si>
    <t>Русецький С.А.</t>
  </si>
  <si>
    <t>Нестеренко В.О.</t>
  </si>
  <si>
    <t>FENIX TEAM+@</t>
  </si>
  <si>
    <t>Жідов Іван</t>
  </si>
  <si>
    <t>Фечо Г.Ю., Ладані О.Ю.</t>
  </si>
  <si>
    <t>КОДЮСШ СПАРТАК 1</t>
  </si>
  <si>
    <t>Пошук м.Бахмут</t>
  </si>
  <si>
    <t>Ноговіцина Юлія</t>
  </si>
  <si>
    <t>Мурзин Александр</t>
  </si>
  <si>
    <t>Біба В.І., Березовський В.А.</t>
  </si>
  <si>
    <t>Ісаєнко Андрій</t>
  </si>
  <si>
    <t>Буренко Олександр</t>
  </si>
  <si>
    <t>Ми не білки!!!</t>
  </si>
  <si>
    <t>Гончар Наталія</t>
  </si>
  <si>
    <t>Кондратенко Олег</t>
  </si>
  <si>
    <t>Сокур Сергій</t>
  </si>
  <si>
    <t>Движение вперед</t>
  </si>
  <si>
    <t>КСО О -Компас</t>
  </si>
  <si>
    <t>Демченко Назар</t>
  </si>
  <si>
    <t>Панюкова Анастасія</t>
  </si>
  <si>
    <t>Доценко О.В</t>
  </si>
  <si>
    <t>Колмичек Ірина</t>
  </si>
  <si>
    <t>Колмичек Олексій</t>
  </si>
  <si>
    <t>Sever -kol</t>
  </si>
  <si>
    <t>Котляр Поліна</t>
  </si>
  <si>
    <t>Лагута Вадим</t>
  </si>
  <si>
    <t>Sever 2</t>
  </si>
  <si>
    <t>Я тобі не зайка!</t>
  </si>
  <si>
    <t>Остапенко Павло</t>
  </si>
  <si>
    <t>Красногорівка</t>
  </si>
  <si>
    <t>Семенюта Тетяна</t>
  </si>
  <si>
    <t>Журавльов Ігор</t>
  </si>
  <si>
    <t>Ковтун Каріна</t>
  </si>
  <si>
    <t>Вперед</t>
  </si>
  <si>
    <t>Заєрко В.В., Максімова Г.Є</t>
  </si>
  <si>
    <t>Тяпкіна К.М.,Кузнецов Ю.В.</t>
  </si>
  <si>
    <t>Експромт</t>
  </si>
  <si>
    <t>Киберлосі</t>
  </si>
  <si>
    <t>Кубок України зі спортивного орієнтування – рогейн (2021 рік). Мікс (підсумковий)</t>
  </si>
  <si>
    <t>Отрешко І.В.,Кузнецов Ю.В.</t>
  </si>
  <si>
    <t>Дівчата</t>
  </si>
  <si>
    <t>Суворовець</t>
  </si>
  <si>
    <t>Хортиця</t>
  </si>
  <si>
    <t>Єфіменкова Аліна</t>
  </si>
  <si>
    <t>Бугаець Юлія</t>
  </si>
  <si>
    <t>Віхор Катерина</t>
  </si>
  <si>
    <t>Сердюк Віталій</t>
  </si>
  <si>
    <r>
      <rPr>
        <sz val="11"/>
        <color indexed="63"/>
        <rFont val="Calibri"/>
        <family val="2"/>
      </rPr>
      <t>Сердюк Надія</t>
    </r>
  </si>
  <si>
    <r>
      <rPr>
        <sz val="11"/>
        <color indexed="63"/>
        <rFont val="Calibri"/>
        <family val="2"/>
      </rPr>
      <t xml:space="preserve"> Рябовий Ма«сим</t>
    </r>
  </si>
  <si>
    <r>
      <rPr>
        <sz val="11"/>
        <color indexed="63"/>
        <rFont val="Calibri"/>
        <family val="2"/>
      </rPr>
      <t>Самойленко Дмитро</t>
    </r>
  </si>
  <si>
    <r>
      <rPr>
        <sz val="11"/>
        <color indexed="63"/>
        <rFont val="Calibri"/>
        <family val="2"/>
      </rPr>
      <t>Липницький Анатолій</t>
    </r>
  </si>
  <si>
    <r>
      <rPr>
        <sz val="11"/>
        <color indexed="63"/>
        <rFont val="Calibri"/>
        <family val="2"/>
      </rPr>
      <t>Модін Георгій</t>
    </r>
  </si>
  <si>
    <r>
      <rPr>
        <sz val="11"/>
        <color indexed="63"/>
        <rFont val="Calibri"/>
        <family val="2"/>
      </rPr>
      <t>Дудін Андрій</t>
    </r>
  </si>
  <si>
    <r>
      <rPr>
        <sz val="11"/>
        <color indexed="63"/>
        <rFont val="Calibri"/>
        <family val="2"/>
      </rPr>
      <t>Тютюнникова  Bipa</t>
    </r>
  </si>
  <si>
    <r>
      <rPr>
        <sz val="10"/>
        <color indexed="63"/>
        <rFont val="Calibri"/>
        <family val="2"/>
      </rPr>
      <t>I</t>
    </r>
  </si>
  <si>
    <r>
      <rPr>
        <sz val="10"/>
        <color indexed="63"/>
        <rFont val="Calibri"/>
        <family val="2"/>
      </rPr>
      <t>KMCУ</t>
    </r>
  </si>
  <si>
    <r>
      <rPr>
        <sz val="10"/>
        <color indexed="63"/>
        <rFont val="Calibri"/>
        <family val="2"/>
      </rPr>
      <t>Полтавська</t>
    </r>
  </si>
  <si>
    <r>
      <rPr>
        <sz val="10"/>
        <color indexed="63"/>
        <rFont val="Calibri"/>
        <family val="2"/>
      </rPr>
      <t>ll</t>
    </r>
  </si>
  <si>
    <r>
      <rPr>
        <sz val="10"/>
        <color indexed="63"/>
        <rFont val="Calibri"/>
        <family val="2"/>
      </rPr>
      <t>II</t>
    </r>
  </si>
  <si>
    <r>
      <rPr>
        <sz val="10"/>
        <color indexed="8"/>
        <rFont val="Calibri"/>
        <family val="2"/>
      </rPr>
      <t>IN.12.1944</t>
    </r>
  </si>
  <si>
    <r>
      <rPr>
        <sz val="10"/>
        <color indexed="63"/>
        <rFont val="Calibri"/>
        <family val="2"/>
      </rPr>
      <t>21.0Э.1941</t>
    </r>
  </si>
  <si>
    <r>
      <rPr>
        <sz val="10"/>
        <color indexed="63"/>
        <rFont val="Calibri"/>
        <family val="2"/>
      </rPr>
      <t>м.Київ</t>
    </r>
  </si>
  <si>
    <r>
      <rPr>
        <sz val="10"/>
        <color indexed="63"/>
        <rFont val="Calibri"/>
        <family val="2"/>
      </rPr>
      <t>li</t>
    </r>
  </si>
  <si>
    <r>
      <rPr>
        <sz val="10"/>
        <color indexed="63"/>
        <rFont val="Calibri"/>
        <family val="2"/>
      </rPr>
      <t>самостійно</t>
    </r>
  </si>
  <si>
    <r>
      <rPr>
        <sz val="10"/>
        <color indexed="63"/>
        <rFont val="Calibri"/>
        <family val="2"/>
      </rPr>
      <t>Купрієнко О.В., Заєрко В.В.</t>
    </r>
  </si>
  <si>
    <t>Капара О.І., Капара М.В.,</t>
  </si>
  <si>
    <t>cамостійно, Пронтішева Л.П.</t>
  </si>
  <si>
    <t>Березовський В.А., Подгаєцький А.В., Гавриленко В.С.</t>
  </si>
  <si>
    <t>Тищук Д.І,Вашурін О.М., Тумак Ю.І.</t>
  </si>
  <si>
    <t>Тумак Ю.І.,Вашурін О.М., Тумак І.Д.</t>
  </si>
  <si>
    <t>Проти вітра</t>
  </si>
  <si>
    <t>Колчанов О.О., Кьоніг Л.І.</t>
  </si>
  <si>
    <t>ОпанасенкоМ.В., ГоєнкоМ.І.</t>
  </si>
  <si>
    <t>ОпанасенкоМ.В.,ГоєнкоН.М.</t>
  </si>
  <si>
    <t>Мишонов В.А.,Кривоногов Г.Е., Отрешко І.В.</t>
  </si>
  <si>
    <t>КузнецовЮ.В.,Кузнєцова Т.М</t>
  </si>
  <si>
    <t>БУКОВИНА ХАРАКТЕРНИКИ</t>
  </si>
  <si>
    <t>Петрова Н.М., Бакута А.І.</t>
  </si>
</sst>
</file>

<file path=xl/styles.xml><?xml version="1.0" encoding="utf-8"?>
<styleSheet xmlns="http://schemas.openxmlformats.org/spreadsheetml/2006/main">
  <numFmts count="6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_-* #,##0_₴_-;\-* #,##0_₴_-;_-* &quot;-&quot;_₴_-;_-@_-"/>
    <numFmt numFmtId="165" formatCode="_-* #,##0.00_₴_-;\-* #,##0.00_₴_-;_-* &quot;-&quot;??_₴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&quot;р.&quot;;\-#,##0&quot;р.&quot;"/>
    <numFmt numFmtId="187" formatCode="#,##0&quot;р.&quot;;[Red]\-#,##0&quot;р.&quot;"/>
    <numFmt numFmtId="188" formatCode="#,##0.00&quot;р.&quot;;\-#,##0.00&quot;р.&quot;"/>
    <numFmt numFmtId="189" formatCode="#,##0.00&quot;р.&quot;;[Red]\-#,##0.00&quot;р.&quot;"/>
    <numFmt numFmtId="190" formatCode="_-* #,##0&quot;р.&quot;_-;\-* #,##0&quot;р.&quot;_-;_-* &quot;-&quot;&quot;р.&quot;_-;_-@_-"/>
    <numFmt numFmtId="191" formatCode="_-* #,##0_р_._-;\-* #,##0_р_._-;_-* &quot;-&quot;_р_._-;_-@_-"/>
    <numFmt numFmtId="192" formatCode="_-* #,##0.00&quot;р.&quot;_-;\-* #,##0.00&quot;р.&quot;_-;_-* &quot;-&quot;??&quot;р.&quot;_-;_-@_-"/>
    <numFmt numFmtId="193" formatCode="_-* #,##0.00_р_._-;\-* #,##0.00_р_._-;_-* &quot;-&quot;??_р_.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00000"/>
    <numFmt numFmtId="203" formatCode="0.00000"/>
    <numFmt numFmtId="204" formatCode="0.0000"/>
    <numFmt numFmtId="205" formatCode="0.000"/>
    <numFmt numFmtId="206" formatCode="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dd\.mm\.yyyy;@"/>
    <numFmt numFmtId="212" formatCode="h:mm:ss;@"/>
    <numFmt numFmtId="213" formatCode="mmm/yyyy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[$-F400]h:mm:ss\ AM/PM"/>
  </numFmts>
  <fonts count="58">
    <font>
      <sz val="10"/>
      <name val="Arial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name val="Arial"/>
      <family val="2"/>
    </font>
    <font>
      <b/>
      <sz val="9"/>
      <name val="Calibri"/>
      <family val="2"/>
    </font>
    <font>
      <b/>
      <sz val="20"/>
      <name val="Arial"/>
      <family val="2"/>
    </font>
    <font>
      <sz val="9"/>
      <color indexed="8"/>
      <name val="Times New Roman"/>
      <family val="1"/>
    </font>
    <font>
      <sz val="10"/>
      <color indexed="63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sz val="10"/>
      <color rgb="FF1C1C1C"/>
      <name val="Calibri"/>
      <family val="2"/>
    </font>
    <font>
      <sz val="10"/>
      <color rgb="FF464646"/>
      <name val="Calibri"/>
      <family val="2"/>
    </font>
    <font>
      <sz val="10"/>
      <color rgb="FF2D2D2D"/>
      <name val="Calibri"/>
      <family val="2"/>
    </font>
    <font>
      <sz val="10"/>
      <color rgb="FF383838"/>
      <name val="Calibri"/>
      <family val="2"/>
    </font>
    <font>
      <sz val="10"/>
      <color rgb="FF3A3A3A"/>
      <name val="Calibri"/>
      <family val="2"/>
    </font>
    <font>
      <sz val="10"/>
      <color rgb="FF282828"/>
      <name val="Calibri"/>
      <family val="2"/>
    </font>
    <font>
      <sz val="10"/>
      <color rgb="FF212121"/>
      <name val="Calibri"/>
      <family val="2"/>
    </font>
    <font>
      <sz val="10"/>
      <color rgb="FF151515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/>
      <top style="medium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/>
    </border>
    <border>
      <left/>
      <right style="thin">
        <color rgb="FF000000"/>
      </right>
      <top style="medium"/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/>
      <top style="thin">
        <color rgb="FF000000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medium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rgb="FF000000"/>
      </right>
      <top>
        <color indexed="63"/>
      </top>
      <bottom>
        <color indexed="63"/>
      </bottom>
    </border>
    <border>
      <left style="medium"/>
      <right style="thin">
        <color rgb="FF000000"/>
      </right>
      <top>
        <color indexed="63"/>
      </top>
      <bottom style="medium"/>
    </border>
    <border>
      <left style="medium"/>
      <right style="thin">
        <color rgb="FF000000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medium"/>
    </border>
    <border>
      <left style="thin">
        <color rgb="FF000000"/>
      </left>
      <right style="thin"/>
      <top style="medium"/>
      <bottom>
        <color indexed="63"/>
      </bottom>
    </border>
    <border>
      <left style="thin">
        <color rgb="FF000000"/>
      </left>
      <right/>
      <top>
        <color indexed="63"/>
      </top>
      <bottom>
        <color indexed="63"/>
      </bottom>
    </border>
    <border>
      <left style="thin"/>
      <right style="thin">
        <color rgb="FF000000"/>
      </right>
      <top style="medium"/>
      <bottom>
        <color indexed="63"/>
      </bottom>
    </border>
    <border>
      <left style="thin"/>
      <right style="thin">
        <color rgb="FF000000"/>
      </right>
      <top>
        <color indexed="63"/>
      </top>
      <bottom style="medium"/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/>
      <top style="thin"/>
      <bottom style="medium"/>
    </border>
    <border>
      <left style="thin">
        <color rgb="FF000000"/>
      </left>
      <right/>
      <top style="thin"/>
      <bottom style="medium"/>
    </border>
    <border>
      <left>
        <color indexed="63"/>
      </left>
      <right style="thin">
        <color rgb="FF000000"/>
      </right>
      <top style="thin"/>
      <bottom style="medium"/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/>
      <top style="thin">
        <color rgb="FF000000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9" fillId="0" borderId="0">
      <alignment horizontal="left" vertical="top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8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206" fontId="4" fillId="34" borderId="12" xfId="0" applyNumberFormat="1" applyFont="1" applyFill="1" applyBorder="1" applyAlignment="1">
      <alignment horizontal="center" vertical="center"/>
    </xf>
    <xf numFmtId="21" fontId="2" fillId="0" borderId="12" xfId="0" applyNumberFormat="1" applyFont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21" fontId="4" fillId="0" borderId="12" xfId="0" applyNumberFormat="1" applyFont="1" applyBorder="1" applyAlignment="1">
      <alignment horizontal="center" vertical="center"/>
    </xf>
    <xf numFmtId="21" fontId="2" fillId="0" borderId="10" xfId="0" applyNumberFormat="1" applyFont="1" applyBorder="1" applyAlignment="1">
      <alignment horizontal="center" vertical="center"/>
    </xf>
    <xf numFmtId="206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21" fontId="2" fillId="0" borderId="13" xfId="0" applyNumberFormat="1" applyFont="1" applyBorder="1" applyAlignment="1">
      <alignment horizontal="center" vertical="center"/>
    </xf>
    <xf numFmtId="206" fontId="4" fillId="34" borderId="13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21" fontId="2" fillId="0" borderId="14" xfId="0" applyNumberFormat="1" applyFont="1" applyBorder="1" applyAlignment="1">
      <alignment horizontal="center" vertical="center"/>
    </xf>
    <xf numFmtId="206" fontId="4" fillId="34" borderId="14" xfId="0" applyNumberFormat="1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206" fontId="4" fillId="34" borderId="11" xfId="0" applyNumberFormat="1" applyFont="1" applyFill="1" applyBorder="1" applyAlignment="1">
      <alignment horizontal="center" vertical="center"/>
    </xf>
    <xf numFmtId="21" fontId="2" fillId="0" borderId="11" xfId="0" applyNumberFormat="1" applyFont="1" applyBorder="1" applyAlignment="1">
      <alignment horizontal="center" vertical="center"/>
    </xf>
    <xf numFmtId="21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21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206" fontId="2" fillId="34" borderId="13" xfId="0" applyNumberFormat="1" applyFont="1" applyFill="1" applyBorder="1" applyAlignment="1">
      <alignment horizontal="center" vertical="center"/>
    </xf>
    <xf numFmtId="206" fontId="2" fillId="34" borderId="14" xfId="0" applyNumberFormat="1" applyFont="1" applyFill="1" applyBorder="1" applyAlignment="1">
      <alignment horizontal="center" vertical="center"/>
    </xf>
    <xf numFmtId="206" fontId="2" fillId="34" borderId="10" xfId="0" applyNumberFormat="1" applyFont="1" applyFill="1" applyBorder="1" applyAlignment="1">
      <alignment horizontal="center" vertical="center"/>
    </xf>
    <xf numFmtId="206" fontId="2" fillId="34" borderId="11" xfId="0" applyNumberFormat="1" applyFont="1" applyFill="1" applyBorder="1" applyAlignment="1">
      <alignment horizontal="center" vertical="center"/>
    </xf>
    <xf numFmtId="21" fontId="4" fillId="0" borderId="10" xfId="0" applyNumberFormat="1" applyFont="1" applyBorder="1" applyAlignment="1">
      <alignment horizontal="center" vertical="center"/>
    </xf>
    <xf numFmtId="21" fontId="4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206" fontId="4" fillId="34" borderId="12" xfId="0" applyNumberFormat="1" applyFont="1" applyFill="1" applyBorder="1" applyAlignment="1">
      <alignment horizontal="center" vertical="center"/>
    </xf>
    <xf numFmtId="21" fontId="2" fillId="0" borderId="18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06" fontId="4" fillId="34" borderId="13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21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21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21" fontId="2" fillId="35" borderId="12" xfId="0" applyNumberFormat="1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21" fontId="2" fillId="0" borderId="12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left" vertical="center" wrapText="1"/>
    </xf>
    <xf numFmtId="21" fontId="2" fillId="0" borderId="11" xfId="0" applyNumberFormat="1" applyFont="1" applyBorder="1" applyAlignment="1">
      <alignment horizontal="center" vertical="center"/>
    </xf>
    <xf numFmtId="206" fontId="4" fillId="34" borderId="11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212" fontId="49" fillId="0" borderId="21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21" fontId="2" fillId="0" borderId="21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1" fontId="2" fillId="0" borderId="13" xfId="0" applyNumberFormat="1" applyFont="1" applyBorder="1" applyAlignment="1">
      <alignment horizontal="center" vertical="center"/>
    </xf>
    <xf numFmtId="21" fontId="2" fillId="35" borderId="21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206" fontId="4" fillId="3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21" fontId="4" fillId="0" borderId="10" xfId="0" applyNumberFormat="1" applyFont="1" applyBorder="1" applyAlignment="1">
      <alignment horizontal="center" vertical="center"/>
    </xf>
    <xf numFmtId="212" fontId="49" fillId="0" borderId="26" xfId="0" applyNumberFormat="1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212" fontId="49" fillId="0" borderId="27" xfId="0" applyNumberFormat="1" applyFont="1" applyBorder="1" applyAlignment="1">
      <alignment horizontal="center" vertical="center" shrinkToFit="1"/>
    </xf>
    <xf numFmtId="206" fontId="4" fillId="34" borderId="14" xfId="0" applyNumberFormat="1" applyFont="1" applyFill="1" applyBorder="1" applyAlignment="1">
      <alignment horizontal="center" vertical="center"/>
    </xf>
    <xf numFmtId="21" fontId="2" fillId="35" borderId="14" xfId="0" applyNumberFormat="1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21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2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left" vertical="center" wrapText="1"/>
    </xf>
    <xf numFmtId="21" fontId="2" fillId="0" borderId="28" xfId="0" applyNumberFormat="1" applyFont="1" applyBorder="1" applyAlignment="1">
      <alignment horizontal="center" vertical="center"/>
    </xf>
    <xf numFmtId="0" fontId="2" fillId="35" borderId="29" xfId="0" applyFont="1" applyFill="1" applyBorder="1" applyAlignment="1">
      <alignment horizontal="center" vertical="center"/>
    </xf>
    <xf numFmtId="21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21" fontId="2" fillId="0" borderId="25" xfId="0" applyNumberFormat="1" applyFont="1" applyBorder="1" applyAlignment="1">
      <alignment horizontal="center" vertical="center"/>
    </xf>
    <xf numFmtId="0" fontId="2" fillId="35" borderId="3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left" vertical="center" wrapText="1"/>
    </xf>
    <xf numFmtId="0" fontId="2" fillId="35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/>
    </xf>
    <xf numFmtId="21" fontId="2" fillId="35" borderId="28" xfId="0" applyNumberFormat="1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21" fontId="2" fillId="0" borderId="26" xfId="0" applyNumberFormat="1" applyFont="1" applyBorder="1" applyAlignment="1">
      <alignment horizontal="center" vertical="center"/>
    </xf>
    <xf numFmtId="0" fontId="2" fillId="35" borderId="3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21" fontId="2" fillId="0" borderId="27" xfId="0" applyNumberFormat="1" applyFont="1" applyBorder="1" applyAlignment="1">
      <alignment horizontal="center" vertical="center"/>
    </xf>
    <xf numFmtId="0" fontId="2" fillId="35" borderId="33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21" fontId="4" fillId="0" borderId="11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21" fontId="2" fillId="35" borderId="25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4" fillId="0" borderId="3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21" fontId="2" fillId="35" borderId="13" xfId="0" applyNumberFormat="1" applyFont="1" applyFill="1" applyBorder="1" applyAlignment="1">
      <alignment horizontal="center" vertical="center"/>
    </xf>
    <xf numFmtId="21" fontId="2" fillId="0" borderId="35" xfId="0" applyNumberFormat="1" applyFont="1" applyBorder="1" applyAlignment="1">
      <alignment horizontal="center" vertical="center"/>
    </xf>
    <xf numFmtId="21" fontId="2" fillId="0" borderId="34" xfId="0" applyNumberFormat="1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left"/>
    </xf>
    <xf numFmtId="21" fontId="2" fillId="35" borderId="26" xfId="0" applyNumberFormat="1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21" fontId="2" fillId="35" borderId="27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21" fontId="2" fillId="0" borderId="31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21" fontId="2" fillId="35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21" fontId="2" fillId="0" borderId="17" xfId="0" applyNumberFormat="1" applyFont="1" applyBorder="1" applyAlignment="1">
      <alignment horizontal="center" vertical="center"/>
    </xf>
    <xf numFmtId="206" fontId="4" fillId="34" borderId="16" xfId="0" applyNumberFormat="1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21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34" borderId="46" xfId="0" applyFont="1" applyFill="1" applyBorder="1" applyAlignment="1">
      <alignment horizontal="center" vertical="center"/>
    </xf>
    <xf numFmtId="206" fontId="4" fillId="34" borderId="46" xfId="0" applyNumberFormat="1" applyFont="1" applyFill="1" applyBorder="1" applyAlignment="1">
      <alignment horizontal="center" vertical="center"/>
    </xf>
    <xf numFmtId="21" fontId="4" fillId="0" borderId="46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35" borderId="41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1" fontId="49" fillId="0" borderId="32" xfId="0" applyNumberFormat="1" applyFont="1" applyBorder="1" applyAlignment="1">
      <alignment horizontal="center" vertical="center" shrinkToFit="1"/>
    </xf>
    <xf numFmtId="1" fontId="49" fillId="0" borderId="22" xfId="0" applyNumberFormat="1" applyFont="1" applyBorder="1" applyAlignment="1">
      <alignment horizontal="center" vertical="center" shrinkToFit="1"/>
    </xf>
    <xf numFmtId="1" fontId="49" fillId="0" borderId="33" xfId="0" applyNumberFormat="1" applyFont="1" applyBorder="1" applyAlignment="1">
      <alignment horizontal="center" vertical="center" shrinkToFit="1"/>
    </xf>
    <xf numFmtId="0" fontId="2" fillId="35" borderId="11" xfId="0" applyFont="1" applyFill="1" applyBorder="1" applyAlignment="1">
      <alignment horizontal="center" vertical="center" wrapText="1"/>
    </xf>
    <xf numFmtId="206" fontId="5" fillId="34" borderId="13" xfId="0" applyNumberFormat="1" applyFont="1" applyFill="1" applyBorder="1" applyAlignment="1">
      <alignment horizontal="center" vertical="center"/>
    </xf>
    <xf numFmtId="206" fontId="5" fillId="34" borderId="12" xfId="0" applyNumberFormat="1" applyFont="1" applyFill="1" applyBorder="1" applyAlignment="1">
      <alignment horizontal="center" vertical="center"/>
    </xf>
    <xf numFmtId="206" fontId="5" fillId="34" borderId="14" xfId="0" applyNumberFormat="1" applyFont="1" applyFill="1" applyBorder="1" applyAlignment="1">
      <alignment horizontal="center" vertical="center"/>
    </xf>
    <xf numFmtId="206" fontId="5" fillId="34" borderId="10" xfId="0" applyNumberFormat="1" applyFont="1" applyFill="1" applyBorder="1" applyAlignment="1">
      <alignment horizontal="center" vertical="center"/>
    </xf>
    <xf numFmtId="206" fontId="5" fillId="34" borderId="11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206" fontId="5" fillId="34" borderId="16" xfId="0" applyNumberFormat="1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206" fontId="5" fillId="34" borderId="46" xfId="0" applyNumberFormat="1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206" fontId="5" fillId="34" borderId="34" xfId="0" applyNumberFormat="1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206" fontId="5" fillId="34" borderId="19" xfId="0" applyNumberFormat="1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206" fontId="5" fillId="34" borderId="18" xfId="0" applyNumberFormat="1" applyFont="1" applyFill="1" applyBorder="1" applyAlignment="1">
      <alignment horizontal="center" vertical="center"/>
    </xf>
    <xf numFmtId="206" fontId="5" fillId="34" borderId="31" xfId="0" applyNumberFormat="1" applyFont="1" applyFill="1" applyBorder="1" applyAlignment="1">
      <alignment horizontal="center" vertical="center"/>
    </xf>
    <xf numFmtId="206" fontId="5" fillId="34" borderId="35" xfId="0" applyNumberFormat="1" applyFont="1" applyFill="1" applyBorder="1" applyAlignment="1">
      <alignment horizontal="center" vertical="center"/>
    </xf>
    <xf numFmtId="206" fontId="5" fillId="34" borderId="48" xfId="0" applyNumberFormat="1" applyFont="1" applyFill="1" applyBorder="1" applyAlignment="1">
      <alignment horizontal="center" vertical="center"/>
    </xf>
    <xf numFmtId="206" fontId="2" fillId="34" borderId="12" xfId="0" applyNumberFormat="1" applyFont="1" applyFill="1" applyBorder="1" applyAlignment="1">
      <alignment horizontal="center" vertical="center"/>
    </xf>
    <xf numFmtId="206" fontId="2" fillId="34" borderId="11" xfId="0" applyNumberFormat="1" applyFont="1" applyFill="1" applyBorder="1" applyAlignment="1">
      <alignment horizontal="center" vertical="center"/>
    </xf>
    <xf numFmtId="206" fontId="2" fillId="34" borderId="10" xfId="0" applyNumberFormat="1" applyFont="1" applyFill="1" applyBorder="1" applyAlignment="1">
      <alignment horizontal="center" vertical="center"/>
    </xf>
    <xf numFmtId="206" fontId="2" fillId="34" borderId="13" xfId="0" applyNumberFormat="1" applyFont="1" applyFill="1" applyBorder="1" applyAlignment="1">
      <alignment horizontal="center" vertical="center"/>
    </xf>
    <xf numFmtId="21" fontId="4" fillId="0" borderId="46" xfId="0" applyNumberFormat="1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206" fontId="2" fillId="34" borderId="46" xfId="0" applyNumberFormat="1" applyFont="1" applyFill="1" applyBorder="1" applyAlignment="1">
      <alignment horizontal="center" vertical="center"/>
    </xf>
    <xf numFmtId="21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206" fontId="2" fillId="34" borderId="16" xfId="0" applyNumberFormat="1" applyFont="1" applyFill="1" applyBorder="1" applyAlignment="1">
      <alignment horizontal="center" vertical="center"/>
    </xf>
    <xf numFmtId="206" fontId="2" fillId="34" borderId="14" xfId="0" applyNumberFormat="1" applyFont="1" applyFill="1" applyBorder="1" applyAlignment="1">
      <alignment horizontal="center" vertical="center"/>
    </xf>
    <xf numFmtId="21" fontId="4" fillId="0" borderId="49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206" fontId="2" fillId="34" borderId="49" xfId="0" applyNumberFormat="1" applyFont="1" applyFill="1" applyBorder="1" applyAlignment="1">
      <alignment horizontal="center" vertical="center"/>
    </xf>
    <xf numFmtId="21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206" fontId="2" fillId="34" borderId="17" xfId="0" applyNumberFormat="1" applyFont="1" applyFill="1" applyBorder="1" applyAlignment="1">
      <alignment horizontal="center" vertical="center"/>
    </xf>
    <xf numFmtId="0" fontId="4" fillId="34" borderId="46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212" fontId="49" fillId="0" borderId="11" xfId="0" applyNumberFormat="1" applyFont="1" applyBorder="1" applyAlignment="1">
      <alignment horizontal="center" vertical="center" shrinkToFit="1"/>
    </xf>
    <xf numFmtId="1" fontId="49" fillId="0" borderId="11" xfId="0" applyNumberFormat="1" applyFont="1" applyBorder="1" applyAlignment="1">
      <alignment horizontal="center" vertical="center" shrinkToFit="1"/>
    </xf>
    <xf numFmtId="0" fontId="2" fillId="35" borderId="28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35" borderId="27" xfId="0" applyFont="1" applyFill="1" applyBorder="1" applyAlignment="1">
      <alignment horizontal="center" vertical="center"/>
    </xf>
    <xf numFmtId="21" fontId="2" fillId="35" borderId="10" xfId="0" applyNumberFormat="1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 wrapText="1"/>
    </xf>
    <xf numFmtId="0" fontId="1" fillId="33" borderId="17" xfId="0" applyFont="1" applyFill="1" applyBorder="1" applyAlignment="1">
      <alignment vertical="center" wrapText="1"/>
    </xf>
    <xf numFmtId="212" fontId="49" fillId="0" borderId="13" xfId="0" applyNumberFormat="1" applyFont="1" applyBorder="1" applyAlignment="1">
      <alignment horizontal="center" vertical="center" shrinkToFit="1"/>
    </xf>
    <xf numFmtId="1" fontId="49" fillId="0" borderId="13" xfId="0" applyNumberFormat="1" applyFont="1" applyBorder="1" applyAlignment="1">
      <alignment horizontal="center" vertical="center" shrinkToFit="1"/>
    </xf>
    <xf numFmtId="212" fontId="49" fillId="0" borderId="14" xfId="0" applyNumberFormat="1" applyFont="1" applyBorder="1" applyAlignment="1">
      <alignment horizontal="center" vertical="center" shrinkToFit="1"/>
    </xf>
    <xf numFmtId="1" fontId="49" fillId="0" borderId="14" xfId="0" applyNumberFormat="1" applyFont="1" applyBorder="1" applyAlignment="1">
      <alignment horizontal="center" vertical="center" shrinkToFit="1"/>
    </xf>
    <xf numFmtId="0" fontId="2" fillId="35" borderId="17" xfId="0" applyFont="1" applyFill="1" applyBorder="1" applyAlignment="1">
      <alignment horizontal="center"/>
    </xf>
    <xf numFmtId="212" fontId="49" fillId="0" borderId="17" xfId="0" applyNumberFormat="1" applyFont="1" applyBorder="1" applyAlignment="1">
      <alignment horizontal="center" vertical="center" shrinkToFit="1"/>
    </xf>
    <xf numFmtId="1" fontId="49" fillId="0" borderId="17" xfId="0" applyNumberFormat="1" applyFont="1" applyBorder="1" applyAlignment="1">
      <alignment horizontal="center" vertical="center" shrinkToFit="1"/>
    </xf>
    <xf numFmtId="206" fontId="5" fillId="34" borderId="17" xfId="0" applyNumberFormat="1" applyFont="1" applyFill="1" applyBorder="1" applyAlignment="1">
      <alignment horizontal="center" vertical="center"/>
    </xf>
    <xf numFmtId="0" fontId="2" fillId="35" borderId="5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1" fontId="49" fillId="0" borderId="26" xfId="0" applyNumberFormat="1" applyFont="1" applyBorder="1" applyAlignment="1">
      <alignment horizontal="center" vertical="center" shrinkToFit="1"/>
    </xf>
    <xf numFmtId="1" fontId="49" fillId="0" borderId="27" xfId="0" applyNumberFormat="1" applyFont="1" applyBorder="1" applyAlignment="1">
      <alignment horizontal="center" vertical="center" shrinkToFit="1"/>
    </xf>
    <xf numFmtId="0" fontId="2" fillId="35" borderId="51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206" fontId="5" fillId="34" borderId="52" xfId="0" applyNumberFormat="1" applyFont="1" applyFill="1" applyBorder="1" applyAlignment="1">
      <alignment horizontal="center" vertical="center"/>
    </xf>
    <xf numFmtId="206" fontId="4" fillId="34" borderId="17" xfId="0" applyNumberFormat="1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/>
    </xf>
    <xf numFmtId="0" fontId="2" fillId="35" borderId="14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35" borderId="14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2" fillId="35" borderId="13" xfId="0" applyFont="1" applyFill="1" applyBorder="1" applyAlignment="1">
      <alignment horizontal="center" vertical="top"/>
    </xf>
    <xf numFmtId="0" fontId="2" fillId="35" borderId="10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/>
    </xf>
    <xf numFmtId="0" fontId="2" fillId="35" borderId="12" xfId="0" applyFont="1" applyFill="1" applyBorder="1" applyAlignment="1">
      <alignment horizontal="center" vertical="top"/>
    </xf>
    <xf numFmtId="0" fontId="2" fillId="35" borderId="11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46" xfId="0" applyFont="1" applyBorder="1" applyAlignment="1">
      <alignment horizontal="center" vertical="top"/>
    </xf>
    <xf numFmtId="0" fontId="4" fillId="0" borderId="46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2" fillId="35" borderId="12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12" fontId="49" fillId="0" borderId="44" xfId="0" applyNumberFormat="1" applyFont="1" applyBorder="1" applyAlignment="1">
      <alignment horizontal="center" vertical="center" shrinkToFit="1"/>
    </xf>
    <xf numFmtId="212" fontId="49" fillId="0" borderId="28" xfId="0" applyNumberFormat="1" applyFont="1" applyBorder="1" applyAlignment="1">
      <alignment horizontal="center" vertical="center" shrinkToFit="1"/>
    </xf>
    <xf numFmtId="212" fontId="49" fillId="0" borderId="25" xfId="0" applyNumberFormat="1" applyFont="1" applyBorder="1" applyAlignment="1">
      <alignment horizontal="center" vertical="center" shrinkToFit="1"/>
    </xf>
    <xf numFmtId="212" fontId="49" fillId="0" borderId="12" xfId="0" applyNumberFormat="1" applyFont="1" applyBorder="1" applyAlignment="1">
      <alignment horizontal="center" vertical="center" shrinkToFit="1"/>
    </xf>
    <xf numFmtId="212" fontId="49" fillId="0" borderId="10" xfId="0" applyNumberFormat="1" applyFont="1" applyBorder="1" applyAlignment="1">
      <alignment horizontal="center" vertical="center" shrinkToFit="1"/>
    </xf>
    <xf numFmtId="212" fontId="49" fillId="0" borderId="16" xfId="0" applyNumberFormat="1" applyFont="1" applyBorder="1" applyAlignment="1">
      <alignment horizontal="center" vertical="center" shrinkToFit="1"/>
    </xf>
    <xf numFmtId="212" fontId="49" fillId="0" borderId="18" xfId="0" applyNumberFormat="1" applyFont="1" applyBorder="1" applyAlignment="1">
      <alignment horizontal="center" vertical="center" shrinkToFit="1"/>
    </xf>
    <xf numFmtId="212" fontId="49" fillId="0" borderId="37" xfId="0" applyNumberFormat="1" applyFont="1" applyBorder="1" applyAlignment="1">
      <alignment horizontal="center" vertical="center" shrinkToFit="1"/>
    </xf>
    <xf numFmtId="212" fontId="49" fillId="0" borderId="38" xfId="0" applyNumberFormat="1" applyFont="1" applyBorder="1" applyAlignment="1">
      <alignment horizontal="center" vertical="center" shrinkToFit="1"/>
    </xf>
    <xf numFmtId="212" fontId="49" fillId="0" borderId="23" xfId="0" applyNumberFormat="1" applyFont="1" applyBorder="1" applyAlignment="1">
      <alignment horizontal="center" vertical="center" shrinkToFit="1"/>
    </xf>
    <xf numFmtId="212" fontId="49" fillId="0" borderId="31" xfId="0" applyNumberFormat="1" applyFont="1" applyBorder="1" applyAlignment="1">
      <alignment horizontal="center" vertical="center" shrinkToFit="1"/>
    </xf>
    <xf numFmtId="212" fontId="49" fillId="0" borderId="35" xfId="0" applyNumberFormat="1" applyFont="1" applyBorder="1" applyAlignment="1">
      <alignment horizontal="center" vertical="center" shrinkToFit="1"/>
    </xf>
    <xf numFmtId="212" fontId="49" fillId="0" borderId="34" xfId="0" applyNumberFormat="1" applyFont="1" applyBorder="1" applyAlignment="1">
      <alignment horizontal="center" vertical="center" shrinkToFit="1"/>
    </xf>
    <xf numFmtId="212" fontId="49" fillId="0" borderId="36" xfId="0" applyNumberFormat="1" applyFont="1" applyBorder="1" applyAlignment="1">
      <alignment horizontal="center" vertical="center" shrinkToFit="1"/>
    </xf>
    <xf numFmtId="212" fontId="49" fillId="0" borderId="24" xfId="0" applyNumberFormat="1" applyFont="1" applyBorder="1" applyAlignment="1">
      <alignment horizontal="center" vertical="center" shrinkToFit="1"/>
    </xf>
    <xf numFmtId="212" fontId="49" fillId="0" borderId="53" xfId="0" applyNumberFormat="1" applyFont="1" applyBorder="1" applyAlignment="1">
      <alignment horizontal="center" vertical="center" shrinkToFit="1"/>
    </xf>
    <xf numFmtId="212" fontId="49" fillId="0" borderId="43" xfId="0" applyNumberFormat="1" applyFont="1" applyBorder="1" applyAlignment="1">
      <alignment horizontal="center" vertical="center" shrinkToFit="1"/>
    </xf>
    <xf numFmtId="212" fontId="49" fillId="0" borderId="19" xfId="0" applyNumberFormat="1" applyFont="1" applyBorder="1" applyAlignment="1">
      <alignment horizontal="center" vertical="center" shrinkToFit="1"/>
    </xf>
    <xf numFmtId="218" fontId="4" fillId="0" borderId="13" xfId="0" applyNumberFormat="1" applyFont="1" applyBorder="1" applyAlignment="1">
      <alignment horizontal="center" vertical="center"/>
    </xf>
    <xf numFmtId="218" fontId="4" fillId="0" borderId="14" xfId="0" applyNumberFormat="1" applyFont="1" applyBorder="1" applyAlignment="1">
      <alignment horizontal="center" vertical="center"/>
    </xf>
    <xf numFmtId="218" fontId="4" fillId="0" borderId="12" xfId="0" applyNumberFormat="1" applyFont="1" applyBorder="1" applyAlignment="1">
      <alignment horizontal="center" vertical="center"/>
    </xf>
    <xf numFmtId="218" fontId="2" fillId="35" borderId="14" xfId="0" applyNumberFormat="1" applyFont="1" applyFill="1" applyBorder="1" applyAlignment="1">
      <alignment horizontal="center" vertical="center"/>
    </xf>
    <xf numFmtId="218" fontId="4" fillId="0" borderId="10" xfId="0" applyNumberFormat="1" applyFont="1" applyBorder="1" applyAlignment="1">
      <alignment horizontal="center" vertical="center"/>
    </xf>
    <xf numFmtId="218" fontId="4" fillId="0" borderId="11" xfId="0" applyNumberFormat="1" applyFont="1" applyBorder="1" applyAlignment="1">
      <alignment horizontal="center" vertical="center"/>
    </xf>
    <xf numFmtId="218" fontId="2" fillId="0" borderId="13" xfId="0" applyNumberFormat="1" applyFont="1" applyBorder="1" applyAlignment="1">
      <alignment horizontal="center" vertical="center"/>
    </xf>
    <xf numFmtId="218" fontId="2" fillId="0" borderId="14" xfId="0" applyNumberFormat="1" applyFont="1" applyBorder="1" applyAlignment="1">
      <alignment horizontal="center" vertical="center"/>
    </xf>
    <xf numFmtId="218" fontId="2" fillId="35" borderId="13" xfId="0" applyNumberFormat="1" applyFont="1" applyFill="1" applyBorder="1" applyAlignment="1">
      <alignment horizontal="center" vertical="center"/>
    </xf>
    <xf numFmtId="218" fontId="2" fillId="0" borderId="12" xfId="0" applyNumberFormat="1" applyFont="1" applyBorder="1" applyAlignment="1">
      <alignment horizontal="center" vertical="center"/>
    </xf>
    <xf numFmtId="218" fontId="2" fillId="0" borderId="11" xfId="0" applyNumberFormat="1" applyFont="1" applyBorder="1" applyAlignment="1">
      <alignment horizontal="center" vertical="center"/>
    </xf>
    <xf numFmtId="218" fontId="4" fillId="0" borderId="46" xfId="0" applyNumberFormat="1" applyFont="1" applyBorder="1" applyAlignment="1">
      <alignment horizontal="center" vertical="center"/>
    </xf>
    <xf numFmtId="218" fontId="2" fillId="0" borderId="10" xfId="0" applyNumberFormat="1" applyFont="1" applyBorder="1" applyAlignment="1">
      <alignment horizontal="center" vertical="center"/>
    </xf>
    <xf numFmtId="218" fontId="4" fillId="0" borderId="16" xfId="0" applyNumberFormat="1" applyFont="1" applyBorder="1" applyAlignment="1">
      <alignment horizontal="center" vertical="center"/>
    </xf>
    <xf numFmtId="218" fontId="2" fillId="35" borderId="12" xfId="0" applyNumberFormat="1" applyFont="1" applyFill="1" applyBorder="1" applyAlignment="1">
      <alignment horizontal="center" vertical="center"/>
    </xf>
    <xf numFmtId="218" fontId="4" fillId="0" borderId="17" xfId="0" applyNumberFormat="1" applyFont="1" applyBorder="1" applyAlignment="1">
      <alignment horizontal="center" vertical="center"/>
    </xf>
    <xf numFmtId="21" fontId="0" fillId="0" borderId="14" xfId="0" applyNumberFormat="1" applyBorder="1" applyAlignment="1">
      <alignment vertical="center"/>
    </xf>
    <xf numFmtId="1" fontId="49" fillId="0" borderId="29" xfId="0" applyNumberFormat="1" applyFont="1" applyBorder="1" applyAlignment="1">
      <alignment horizontal="center" vertical="center" shrinkToFit="1"/>
    </xf>
    <xf numFmtId="1" fontId="49" fillId="0" borderId="30" xfId="0" applyNumberFormat="1" applyFont="1" applyBorder="1" applyAlignment="1">
      <alignment horizontal="center" vertical="center" shrinkToFit="1"/>
    </xf>
    <xf numFmtId="1" fontId="49" fillId="0" borderId="41" xfId="0" applyNumberFormat="1" applyFont="1" applyBorder="1" applyAlignment="1">
      <alignment horizontal="center" vertical="center" shrinkToFit="1"/>
    </xf>
    <xf numFmtId="1" fontId="49" fillId="0" borderId="42" xfId="0" applyNumberFormat="1" applyFont="1" applyBorder="1" applyAlignment="1">
      <alignment horizontal="center" vertical="center" shrinkToFit="1"/>
    </xf>
    <xf numFmtId="1" fontId="49" fillId="0" borderId="12" xfId="0" applyNumberFormat="1" applyFont="1" applyBorder="1" applyAlignment="1">
      <alignment horizontal="center" vertical="center" shrinkToFit="1"/>
    </xf>
    <xf numFmtId="1" fontId="49" fillId="0" borderId="40" xfId="0" applyNumberFormat="1" applyFont="1" applyBorder="1" applyAlignment="1">
      <alignment horizontal="center" vertical="center" shrinkToFit="1"/>
    </xf>
    <xf numFmtId="1" fontId="49" fillId="0" borderId="39" xfId="0" applyNumberFormat="1" applyFont="1" applyBorder="1" applyAlignment="1">
      <alignment horizontal="center" vertical="center" shrinkToFit="1"/>
    </xf>
    <xf numFmtId="1" fontId="49" fillId="0" borderId="47" xfId="0" applyNumberFormat="1" applyFont="1" applyBorder="1" applyAlignment="1">
      <alignment horizontal="center" vertical="center" shrinkToFit="1"/>
    </xf>
    <xf numFmtId="1" fontId="49" fillId="0" borderId="20" xfId="0" applyNumberFormat="1" applyFont="1" applyBorder="1" applyAlignment="1">
      <alignment horizontal="center" vertical="center" shrinkToFit="1"/>
    </xf>
    <xf numFmtId="1" fontId="49" fillId="0" borderId="10" xfId="0" applyNumberFormat="1" applyFont="1" applyBorder="1" applyAlignment="1">
      <alignment horizontal="center" vertical="center" shrinkToFit="1"/>
    </xf>
    <xf numFmtId="1" fontId="49" fillId="0" borderId="21" xfId="0" applyNumberFormat="1" applyFont="1" applyBorder="1" applyAlignment="1">
      <alignment horizontal="center" vertical="center" shrinkToFit="1"/>
    </xf>
    <xf numFmtId="1" fontId="49" fillId="0" borderId="28" xfId="0" applyNumberFormat="1" applyFont="1" applyBorder="1" applyAlignment="1">
      <alignment horizontal="center" vertical="center" shrinkToFit="1"/>
    </xf>
    <xf numFmtId="1" fontId="49" fillId="0" borderId="25" xfId="0" applyNumberFormat="1" applyFont="1" applyBorder="1" applyAlignment="1">
      <alignment horizontal="center" vertical="center" shrinkToFit="1"/>
    </xf>
    <xf numFmtId="1" fontId="49" fillId="0" borderId="54" xfId="0" applyNumberFormat="1" applyFont="1" applyBorder="1" applyAlignment="1">
      <alignment horizontal="center" vertical="center" shrinkToFit="1"/>
    </xf>
    <xf numFmtId="1" fontId="49" fillId="0" borderId="44" xfId="0" applyNumberFormat="1" applyFont="1" applyBorder="1" applyAlignment="1">
      <alignment horizontal="center" vertical="center" shrinkToFit="1"/>
    </xf>
    <xf numFmtId="1" fontId="50" fillId="0" borderId="12" xfId="0" applyNumberFormat="1" applyFont="1" applyBorder="1" applyAlignment="1">
      <alignment horizontal="center" vertical="center" shrinkToFit="1"/>
    </xf>
    <xf numFmtId="1" fontId="50" fillId="0" borderId="14" xfId="0" applyNumberFormat="1" applyFont="1" applyBorder="1" applyAlignment="1">
      <alignment horizontal="center" vertical="center" shrinkToFit="1"/>
    </xf>
    <xf numFmtId="1" fontId="51" fillId="0" borderId="13" xfId="0" applyNumberFormat="1" applyFont="1" applyBorder="1" applyAlignment="1">
      <alignment horizontal="center" vertical="center" shrinkToFit="1"/>
    </xf>
    <xf numFmtId="1" fontId="51" fillId="0" borderId="14" xfId="0" applyNumberFormat="1" applyFont="1" applyBorder="1" applyAlignment="1">
      <alignment horizontal="center" vertical="center" shrinkToFit="1"/>
    </xf>
    <xf numFmtId="1" fontId="50" fillId="0" borderId="13" xfId="0" applyNumberFormat="1" applyFont="1" applyBorder="1" applyAlignment="1">
      <alignment horizontal="center" vertical="center" shrinkToFit="1"/>
    </xf>
    <xf numFmtId="1" fontId="50" fillId="0" borderId="46" xfId="0" applyNumberFormat="1" applyFont="1" applyBorder="1" applyAlignment="1">
      <alignment horizontal="center" vertical="center" shrinkToFit="1"/>
    </xf>
    <xf numFmtId="1" fontId="50" fillId="0" borderId="17" xfId="0" applyNumberFormat="1" applyFont="1" applyBorder="1" applyAlignment="1">
      <alignment horizontal="center" vertical="center" shrinkToFit="1"/>
    </xf>
    <xf numFmtId="1" fontId="50" fillId="0" borderId="16" xfId="0" applyNumberFormat="1" applyFont="1" applyBorder="1" applyAlignment="1">
      <alignment horizontal="center" vertical="center" shrinkToFit="1"/>
    </xf>
    <xf numFmtId="0" fontId="1" fillId="34" borderId="46" xfId="0" applyFont="1" applyFill="1" applyBorder="1" applyAlignment="1">
      <alignment horizontal="center" vertical="center"/>
    </xf>
    <xf numFmtId="206" fontId="5" fillId="36" borderId="13" xfId="0" applyNumberFormat="1" applyFont="1" applyFill="1" applyBorder="1" applyAlignment="1">
      <alignment horizontal="center" vertical="center"/>
    </xf>
    <xf numFmtId="206" fontId="5" fillId="36" borderId="14" xfId="0" applyNumberFormat="1" applyFont="1" applyFill="1" applyBorder="1" applyAlignment="1">
      <alignment horizontal="center" vertical="center"/>
    </xf>
    <xf numFmtId="206" fontId="5" fillId="36" borderId="47" xfId="0" applyNumberFormat="1" applyFont="1" applyFill="1" applyBorder="1" applyAlignment="1">
      <alignment horizontal="center" vertical="center"/>
    </xf>
    <xf numFmtId="206" fontId="5" fillId="36" borderId="12" xfId="0" applyNumberFormat="1" applyFont="1" applyFill="1" applyBorder="1" applyAlignment="1">
      <alignment horizontal="center" vertical="center"/>
    </xf>
    <xf numFmtId="206" fontId="5" fillId="34" borderId="55" xfId="0" applyNumberFormat="1" applyFont="1" applyFill="1" applyBorder="1" applyAlignment="1">
      <alignment horizontal="center" vertical="center"/>
    </xf>
    <xf numFmtId="21" fontId="0" fillId="0" borderId="0" xfId="0" applyNumberFormat="1" applyFont="1" applyAlignment="1">
      <alignment horizontal="center" vertical="center"/>
    </xf>
    <xf numFmtId="21" fontId="0" fillId="0" borderId="12" xfId="0" applyNumberFormat="1" applyFont="1" applyBorder="1" applyAlignment="1">
      <alignment horizontal="center" vertical="center"/>
    </xf>
    <xf numFmtId="21" fontId="0" fillId="0" borderId="14" xfId="0" applyNumberFormat="1" applyFont="1" applyBorder="1" applyAlignment="1">
      <alignment horizontal="center" vertical="center"/>
    </xf>
    <xf numFmtId="206" fontId="5" fillId="36" borderId="10" xfId="0" applyNumberFormat="1" applyFont="1" applyFill="1" applyBorder="1" applyAlignment="1">
      <alignment horizontal="center" vertical="center"/>
    </xf>
    <xf numFmtId="21" fontId="0" fillId="0" borderId="15" xfId="0" applyNumberFormat="1" applyFont="1" applyBorder="1" applyAlignment="1">
      <alignment horizontal="center" vertical="center"/>
    </xf>
    <xf numFmtId="206" fontId="5" fillId="36" borderId="11" xfId="0" applyNumberFormat="1" applyFont="1" applyFill="1" applyBorder="1" applyAlignment="1">
      <alignment horizontal="center" vertical="center"/>
    </xf>
    <xf numFmtId="21" fontId="0" fillId="0" borderId="56" xfId="0" applyNumberFormat="1" applyFont="1" applyBorder="1" applyAlignment="1">
      <alignment horizontal="center" vertical="center"/>
    </xf>
    <xf numFmtId="206" fontId="5" fillId="36" borderId="57" xfId="0" applyNumberFormat="1" applyFont="1" applyFill="1" applyBorder="1" applyAlignment="1">
      <alignment horizontal="center" vertical="center"/>
    </xf>
    <xf numFmtId="211" fontId="49" fillId="0" borderId="27" xfId="0" applyNumberFormat="1" applyFont="1" applyBorder="1" applyAlignment="1">
      <alignment horizontal="center" vertical="center" shrinkToFit="1"/>
    </xf>
    <xf numFmtId="211" fontId="52" fillId="0" borderId="14" xfId="0" applyNumberFormat="1" applyFont="1" applyBorder="1" applyAlignment="1">
      <alignment horizontal="center" vertical="center" shrinkToFit="1"/>
    </xf>
    <xf numFmtId="14" fontId="4" fillId="0" borderId="0" xfId="0" applyNumberFormat="1" applyFont="1" applyAlignment="1">
      <alignment horizontal="center" vertical="center"/>
    </xf>
    <xf numFmtId="14" fontId="4" fillId="0" borderId="56" xfId="0" applyNumberFormat="1" applyFont="1" applyBorder="1" applyAlignment="1">
      <alignment horizontal="center" vertical="center"/>
    </xf>
    <xf numFmtId="211" fontId="49" fillId="0" borderId="44" xfId="0" applyNumberFormat="1" applyFont="1" applyBorder="1" applyAlignment="1">
      <alignment horizontal="center" vertical="center" shrinkToFit="1"/>
    </xf>
    <xf numFmtId="14" fontId="4" fillId="0" borderId="58" xfId="0" applyNumberFormat="1" applyFont="1" applyBorder="1" applyAlignment="1">
      <alignment horizontal="center" vertical="center"/>
    </xf>
    <xf numFmtId="211" fontId="49" fillId="0" borderId="26" xfId="0" applyNumberFormat="1" applyFont="1" applyBorder="1" applyAlignment="1">
      <alignment horizontal="center" vertical="center" shrinkToFit="1"/>
    </xf>
    <xf numFmtId="14" fontId="4" fillId="0" borderId="0" xfId="0" applyNumberFormat="1" applyFont="1" applyBorder="1" applyAlignment="1">
      <alignment horizontal="center" vertical="center"/>
    </xf>
    <xf numFmtId="206" fontId="5" fillId="36" borderId="16" xfId="0" applyNumberFormat="1" applyFont="1" applyFill="1" applyBorder="1" applyAlignment="1">
      <alignment horizontal="center" vertical="center"/>
    </xf>
    <xf numFmtId="21" fontId="0" fillId="0" borderId="42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left" vertical="center"/>
    </xf>
    <xf numFmtId="0" fontId="29" fillId="0" borderId="56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9" fillId="0" borderId="12" xfId="0" applyFont="1" applyBorder="1" applyAlignment="1">
      <alignment horizontal="left" vertical="center" wrapText="1"/>
    </xf>
    <xf numFmtId="0" fontId="29" fillId="0" borderId="54" xfId="0" applyFont="1" applyBorder="1" applyAlignment="1">
      <alignment horizontal="left" vertical="center" wrapText="1"/>
    </xf>
    <xf numFmtId="14" fontId="4" fillId="0" borderId="14" xfId="0" applyNumberFormat="1" applyFont="1" applyBorder="1" applyAlignment="1">
      <alignment horizontal="center" vertical="center"/>
    </xf>
    <xf numFmtId="211" fontId="49" fillId="0" borderId="12" xfId="0" applyNumberFormat="1" applyFont="1" applyBorder="1" applyAlignment="1">
      <alignment horizontal="center" vertical="center" shrinkToFit="1"/>
    </xf>
    <xf numFmtId="211" fontId="49" fillId="0" borderId="54" xfId="0" applyNumberFormat="1" applyFont="1" applyBorder="1" applyAlignment="1">
      <alignment horizontal="center" vertical="center" shrinkToFit="1"/>
    </xf>
    <xf numFmtId="14" fontId="4" fillId="0" borderId="15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21" fontId="0" fillId="0" borderId="11" xfId="0" applyNumberFormat="1" applyFont="1" applyBorder="1" applyAlignment="1">
      <alignment horizontal="center" vertical="center"/>
    </xf>
    <xf numFmtId="212" fontId="49" fillId="0" borderId="48" xfId="0" applyNumberFormat="1" applyFont="1" applyBorder="1" applyAlignment="1">
      <alignment horizontal="center" vertical="center" shrinkToFit="1"/>
    </xf>
    <xf numFmtId="1" fontId="49" fillId="0" borderId="16" xfId="0" applyNumberFormat="1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top"/>
    </xf>
    <xf numFmtId="1" fontId="53" fillId="0" borderId="13" xfId="0" applyNumberFormat="1" applyFont="1" applyBorder="1" applyAlignment="1">
      <alignment horizontal="center" vertical="center" shrinkToFit="1"/>
    </xf>
    <xf numFmtId="1" fontId="53" fillId="0" borderId="14" xfId="0" applyNumberFormat="1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/>
    </xf>
    <xf numFmtId="212" fontId="49" fillId="0" borderId="59" xfId="0" applyNumberFormat="1" applyFont="1" applyBorder="1" applyAlignment="1">
      <alignment horizontal="center" vertical="center" shrinkToFit="1"/>
    </xf>
    <xf numFmtId="1" fontId="49" fillId="0" borderId="50" xfId="0" applyNumberFormat="1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206" fontId="5" fillId="36" borderId="39" xfId="0" applyNumberFormat="1" applyFont="1" applyFill="1" applyBorder="1" applyAlignment="1">
      <alignment horizontal="center" vertical="center"/>
    </xf>
    <xf numFmtId="1" fontId="49" fillId="0" borderId="62" xfId="0" applyNumberFormat="1" applyFont="1" applyBorder="1" applyAlignment="1">
      <alignment horizontal="center" vertical="center" shrinkToFit="1"/>
    </xf>
    <xf numFmtId="21" fontId="4" fillId="0" borderId="16" xfId="0" applyNumberFormat="1" applyFont="1" applyBorder="1" applyAlignment="1">
      <alignment horizontal="center" vertical="center"/>
    </xf>
    <xf numFmtId="206" fontId="2" fillId="34" borderId="16" xfId="0" applyNumberFormat="1" applyFont="1" applyFill="1" applyBorder="1" applyAlignment="1">
      <alignment horizontal="center" vertical="center"/>
    </xf>
    <xf numFmtId="206" fontId="2" fillId="34" borderId="17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35" borderId="17" xfId="0" applyFont="1" applyFill="1" applyBorder="1" applyAlignment="1">
      <alignment horizontal="left"/>
    </xf>
    <xf numFmtId="0" fontId="2" fillId="35" borderId="14" xfId="0" applyFont="1" applyFill="1" applyBorder="1" applyAlignment="1">
      <alignment horizontal="left"/>
    </xf>
    <xf numFmtId="0" fontId="4" fillId="0" borderId="63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4" fillId="35" borderId="17" xfId="0" applyFont="1" applyFill="1" applyBorder="1" applyAlignment="1">
      <alignment horizontal="left"/>
    </xf>
    <xf numFmtId="206" fontId="5" fillId="36" borderId="13" xfId="0" applyNumberFormat="1" applyFont="1" applyFill="1" applyBorder="1" applyAlignment="1">
      <alignment horizontal="center" vertical="center"/>
    </xf>
    <xf numFmtId="206" fontId="5" fillId="36" borderId="14" xfId="0" applyNumberFormat="1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left"/>
    </xf>
    <xf numFmtId="0" fontId="2" fillId="35" borderId="17" xfId="0" applyFont="1" applyFill="1" applyBorder="1" applyAlignment="1">
      <alignment horizontal="left" vertical="center" wrapText="1"/>
    </xf>
    <xf numFmtId="206" fontId="5" fillId="36" borderId="17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21" fontId="0" fillId="0" borderId="13" xfId="0" applyNumberFormat="1" applyBorder="1" applyAlignment="1">
      <alignment horizontal="center" vertical="center"/>
    </xf>
    <xf numFmtId="0" fontId="29" fillId="0" borderId="13" xfId="0" applyFont="1" applyBorder="1" applyAlignment="1">
      <alignment vertical="center"/>
    </xf>
    <xf numFmtId="0" fontId="4" fillId="0" borderId="16" xfId="0" applyFont="1" applyBorder="1" applyAlignment="1">
      <alignment/>
    </xf>
    <xf numFmtId="206" fontId="5" fillId="36" borderId="17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206" fontId="5" fillId="36" borderId="12" xfId="0" applyNumberFormat="1" applyFont="1" applyFill="1" applyBorder="1" applyAlignment="1">
      <alignment horizontal="center" vertical="center"/>
    </xf>
    <xf numFmtId="206" fontId="5" fillId="36" borderId="46" xfId="0" applyNumberFormat="1" applyFont="1" applyFill="1" applyBorder="1" applyAlignment="1">
      <alignment horizontal="center" vertical="center"/>
    </xf>
    <xf numFmtId="206" fontId="5" fillId="36" borderId="10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206" fontId="5" fillId="36" borderId="11" xfId="0" applyNumberFormat="1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/>
    </xf>
    <xf numFmtId="0" fontId="2" fillId="35" borderId="46" xfId="0" applyFont="1" applyFill="1" applyBorder="1" applyAlignment="1">
      <alignment horizontal="center"/>
    </xf>
    <xf numFmtId="0" fontId="4" fillId="0" borderId="5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7" fillId="33" borderId="64" xfId="0" applyFont="1" applyFill="1" applyBorder="1" applyAlignment="1">
      <alignment horizontal="center" vertical="justify"/>
    </xf>
    <xf numFmtId="0" fontId="7" fillId="33" borderId="65" xfId="0" applyFont="1" applyFill="1" applyBorder="1" applyAlignment="1">
      <alignment horizontal="center" vertical="justify"/>
    </xf>
    <xf numFmtId="0" fontId="6" fillId="0" borderId="66" xfId="0" applyFont="1" applyBorder="1" applyAlignment="1">
      <alignment horizontal="center" vertical="justify"/>
    </xf>
    <xf numFmtId="0" fontId="6" fillId="0" borderId="15" xfId="0" applyFont="1" applyBorder="1" applyAlignment="1">
      <alignment horizontal="center" vertical="justify"/>
    </xf>
    <xf numFmtId="0" fontId="6" fillId="0" borderId="67" xfId="0" applyFont="1" applyBorder="1" applyAlignment="1">
      <alignment horizontal="center" vertical="justify"/>
    </xf>
    <xf numFmtId="0" fontId="6" fillId="0" borderId="68" xfId="0" applyFont="1" applyBorder="1" applyAlignment="1">
      <alignment horizontal="center" vertical="justify"/>
    </xf>
    <xf numFmtId="0" fontId="6" fillId="0" borderId="0" xfId="0" applyFont="1" applyBorder="1" applyAlignment="1">
      <alignment horizontal="center" vertical="justify"/>
    </xf>
    <xf numFmtId="0" fontId="6" fillId="0" borderId="69" xfId="0" applyFont="1" applyBorder="1" applyAlignment="1">
      <alignment horizontal="center" vertical="justify"/>
    </xf>
    <xf numFmtId="0" fontId="1" fillId="33" borderId="70" xfId="0" applyFont="1" applyFill="1" applyBorder="1" applyAlignment="1">
      <alignment horizontal="center" vertical="center" wrapText="1"/>
    </xf>
    <xf numFmtId="0" fontId="1" fillId="33" borderId="7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textRotation="90" wrapText="1"/>
    </xf>
    <xf numFmtId="0" fontId="1" fillId="33" borderId="11" xfId="0" applyFont="1" applyFill="1" applyBorder="1" applyAlignment="1">
      <alignment horizontal="center" vertical="center" textRotation="90" wrapText="1"/>
    </xf>
    <xf numFmtId="0" fontId="3" fillId="33" borderId="72" xfId="0" applyFont="1" applyFill="1" applyBorder="1" applyAlignment="1">
      <alignment horizontal="center" vertical="justify" wrapText="1"/>
    </xf>
    <xf numFmtId="0" fontId="0" fillId="33" borderId="73" xfId="0" applyFill="1" applyBorder="1" applyAlignment="1">
      <alignment/>
    </xf>
    <xf numFmtId="0" fontId="7" fillId="36" borderId="64" xfId="0" applyFont="1" applyFill="1" applyBorder="1" applyAlignment="1">
      <alignment horizontal="center" vertical="justify"/>
    </xf>
    <xf numFmtId="0" fontId="7" fillId="36" borderId="65" xfId="0" applyFont="1" applyFill="1" applyBorder="1" applyAlignment="1">
      <alignment horizontal="center" vertical="justify"/>
    </xf>
    <xf numFmtId="0" fontId="0" fillId="33" borderId="65" xfId="0" applyFill="1" applyBorder="1" applyAlignment="1">
      <alignment/>
    </xf>
    <xf numFmtId="0" fontId="3" fillId="33" borderId="74" xfId="0" applyFont="1" applyFill="1" applyBorder="1" applyAlignment="1">
      <alignment horizontal="center" vertical="justify" wrapText="1"/>
    </xf>
    <xf numFmtId="0" fontId="3" fillId="33" borderId="75" xfId="0" applyFont="1" applyFill="1" applyBorder="1" applyAlignment="1">
      <alignment horizontal="center" vertical="justify" wrapText="1"/>
    </xf>
    <xf numFmtId="0" fontId="3" fillId="33" borderId="66" xfId="0" applyFont="1" applyFill="1" applyBorder="1" applyAlignment="1">
      <alignment horizontal="center" vertical="justify" wrapText="1"/>
    </xf>
    <xf numFmtId="0" fontId="7" fillId="33" borderId="68" xfId="0" applyFont="1" applyFill="1" applyBorder="1" applyAlignment="1">
      <alignment horizontal="center" vertical="justify"/>
    </xf>
    <xf numFmtId="0" fontId="3" fillId="33" borderId="64" xfId="0" applyFont="1" applyFill="1" applyBorder="1" applyAlignment="1">
      <alignment horizontal="center" vertical="justify" wrapText="1"/>
    </xf>
    <xf numFmtId="0" fontId="7" fillId="33" borderId="76" xfId="0" applyFont="1" applyFill="1" applyBorder="1" applyAlignment="1">
      <alignment horizontal="center" vertical="justify"/>
    </xf>
    <xf numFmtId="0" fontId="3" fillId="33" borderId="67" xfId="0" applyFont="1" applyFill="1" applyBorder="1" applyAlignment="1">
      <alignment horizontal="center" vertical="justify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3" borderId="41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0" fillId="33" borderId="75" xfId="0" applyFill="1" applyBorder="1" applyAlignment="1">
      <alignment/>
    </xf>
    <xf numFmtId="1" fontId="5" fillId="36" borderId="74" xfId="0" applyNumberFormat="1" applyFont="1" applyFill="1" applyBorder="1" applyAlignment="1">
      <alignment horizontal="center" vertical="center"/>
    </xf>
    <xf numFmtId="1" fontId="5" fillId="36" borderId="77" xfId="0" applyNumberFormat="1" applyFont="1" applyFill="1" applyBorder="1" applyAlignment="1">
      <alignment horizontal="center" vertical="center"/>
    </xf>
    <xf numFmtId="1" fontId="5" fillId="36" borderId="75" xfId="0" applyNumberFormat="1" applyFont="1" applyFill="1" applyBorder="1" applyAlignment="1">
      <alignment horizontal="center" vertical="center"/>
    </xf>
    <xf numFmtId="1" fontId="5" fillId="37" borderId="74" xfId="0" applyNumberFormat="1" applyFont="1" applyFill="1" applyBorder="1" applyAlignment="1">
      <alignment horizontal="center" vertical="center"/>
    </xf>
    <xf numFmtId="1" fontId="5" fillId="37" borderId="75" xfId="0" applyNumberFormat="1" applyFont="1" applyFill="1" applyBorder="1" applyAlignment="1">
      <alignment horizontal="center" vertical="center"/>
    </xf>
    <xf numFmtId="1" fontId="5" fillId="37" borderId="77" xfId="0" applyNumberFormat="1" applyFont="1" applyFill="1" applyBorder="1" applyAlignment="1">
      <alignment horizontal="center" vertical="center"/>
    </xf>
    <xf numFmtId="1" fontId="5" fillId="38" borderId="74" xfId="0" applyNumberFormat="1" applyFont="1" applyFill="1" applyBorder="1" applyAlignment="1">
      <alignment horizontal="center" vertical="center"/>
    </xf>
    <xf numFmtId="1" fontId="5" fillId="38" borderId="77" xfId="0" applyNumberFormat="1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2" fillId="35" borderId="80" xfId="0" applyFont="1" applyFill="1" applyBorder="1" applyAlignment="1">
      <alignment horizontal="center" vertical="center" wrapText="1"/>
    </xf>
    <xf numFmtId="0" fontId="2" fillId="35" borderId="79" xfId="0" applyFont="1" applyFill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35" borderId="78" xfId="0" applyFont="1" applyFill="1" applyBorder="1" applyAlignment="1">
      <alignment horizontal="center" vertical="center" wrapText="1"/>
    </xf>
    <xf numFmtId="0" fontId="2" fillId="35" borderId="80" xfId="0" applyFont="1" applyFill="1" applyBorder="1" applyAlignment="1">
      <alignment horizontal="center" vertical="center"/>
    </xf>
    <xf numFmtId="0" fontId="2" fillId="35" borderId="79" xfId="0" applyFont="1" applyFill="1" applyBorder="1" applyAlignment="1">
      <alignment horizontal="center" vertical="center"/>
    </xf>
    <xf numFmtId="0" fontId="2" fillId="35" borderId="72" xfId="0" applyFont="1" applyFill="1" applyBorder="1" applyAlignment="1">
      <alignment horizontal="center" vertical="center" wrapText="1"/>
    </xf>
    <xf numFmtId="0" fontId="2" fillId="35" borderId="82" xfId="0" applyFont="1" applyFill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1" fontId="5" fillId="38" borderId="74" xfId="0" applyNumberFormat="1" applyFont="1" applyFill="1" applyBorder="1" applyAlignment="1">
      <alignment horizontal="center" vertical="center"/>
    </xf>
    <xf numFmtId="1" fontId="5" fillId="15" borderId="74" xfId="0" applyNumberFormat="1" applyFont="1" applyFill="1" applyBorder="1" applyAlignment="1">
      <alignment horizontal="center" vertical="center"/>
    </xf>
    <xf numFmtId="1" fontId="5" fillId="15" borderId="77" xfId="0" applyNumberFormat="1" applyFont="1" applyFill="1" applyBorder="1" applyAlignment="1">
      <alignment horizontal="center" vertical="center"/>
    </xf>
    <xf numFmtId="1" fontId="5" fillId="37" borderId="74" xfId="0" applyNumberFormat="1" applyFont="1" applyFill="1" applyBorder="1" applyAlignment="1">
      <alignment horizontal="center" vertical="center"/>
    </xf>
    <xf numFmtId="1" fontId="5" fillId="37" borderId="77" xfId="0" applyNumberFormat="1" applyFont="1" applyFill="1" applyBorder="1" applyAlignment="1">
      <alignment horizontal="center" vertical="center"/>
    </xf>
    <xf numFmtId="1" fontId="5" fillId="36" borderId="75" xfId="0" applyNumberFormat="1" applyFont="1" applyFill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2" fillId="35" borderId="72" xfId="0" applyFont="1" applyFill="1" applyBorder="1" applyAlignment="1">
      <alignment horizontal="center" vertical="center" wrapText="1"/>
    </xf>
    <xf numFmtId="0" fontId="2" fillId="35" borderId="82" xfId="0" applyFont="1" applyFill="1" applyBorder="1" applyAlignment="1">
      <alignment horizontal="center" vertical="center" wrapText="1"/>
    </xf>
    <xf numFmtId="0" fontId="1" fillId="35" borderId="72" xfId="0" applyFont="1" applyFill="1" applyBorder="1" applyAlignment="1">
      <alignment horizontal="center" vertical="center" wrapText="1"/>
    </xf>
    <xf numFmtId="0" fontId="1" fillId="35" borderId="82" xfId="0" applyFont="1" applyFill="1" applyBorder="1" applyAlignment="1">
      <alignment horizontal="center" vertical="center" wrapText="1"/>
    </xf>
    <xf numFmtId="0" fontId="1" fillId="35" borderId="80" xfId="0" applyFont="1" applyFill="1" applyBorder="1" applyAlignment="1">
      <alignment horizontal="center" vertical="center" wrapText="1"/>
    </xf>
    <xf numFmtId="0" fontId="1" fillId="35" borderId="79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4" fillId="0" borderId="87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wrapText="1"/>
    </xf>
    <xf numFmtId="0" fontId="4" fillId="0" borderId="54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1" fillId="33" borderId="18" xfId="0" applyFont="1" applyFill="1" applyBorder="1" applyAlignment="1">
      <alignment vertical="center" wrapText="1"/>
    </xf>
    <xf numFmtId="0" fontId="1" fillId="33" borderId="35" xfId="0" applyFont="1" applyFill="1" applyBorder="1" applyAlignment="1">
      <alignment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206" fontId="4" fillId="34" borderId="17" xfId="0" applyNumberFormat="1" applyFont="1" applyFill="1" applyBorder="1" applyAlignment="1">
      <alignment horizontal="center" vertical="center"/>
    </xf>
    <xf numFmtId="206" fontId="4" fillId="34" borderId="16" xfId="0" applyNumberFormat="1" applyFont="1" applyFill="1" applyBorder="1" applyAlignment="1">
      <alignment horizontal="center" vertical="center"/>
    </xf>
    <xf numFmtId="206" fontId="5" fillId="36" borderId="16" xfId="0" applyNumberFormat="1" applyFont="1" applyFill="1" applyBorder="1" applyAlignment="1">
      <alignment horizontal="center" vertical="center"/>
    </xf>
    <xf numFmtId="0" fontId="4" fillId="0" borderId="46" xfId="0" applyFont="1" applyBorder="1" applyAlignment="1">
      <alignment/>
    </xf>
    <xf numFmtId="206" fontId="4" fillId="34" borderId="46" xfId="0" applyNumberFormat="1" applyFont="1" applyFill="1" applyBorder="1" applyAlignment="1">
      <alignment horizontal="center" vertical="center"/>
    </xf>
    <xf numFmtId="21" fontId="2" fillId="35" borderId="17" xfId="0" applyNumberFormat="1" applyFont="1" applyFill="1" applyBorder="1" applyAlignment="1">
      <alignment horizontal="center" vertical="center"/>
    </xf>
    <xf numFmtId="0" fontId="2" fillId="35" borderId="44" xfId="0" applyFont="1" applyFill="1" applyBorder="1" applyAlignment="1">
      <alignment horizontal="center" vertical="center"/>
    </xf>
    <xf numFmtId="21" fontId="2" fillId="35" borderId="16" xfId="0" applyNumberFormat="1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54" xfId="0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/>
    </xf>
    <xf numFmtId="0" fontId="2" fillId="35" borderId="6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212" fontId="49" fillId="0" borderId="50" xfId="0" applyNumberFormat="1" applyFont="1" applyBorder="1" applyAlignment="1">
      <alignment horizontal="center" vertical="center" shrinkToFit="1"/>
    </xf>
    <xf numFmtId="21" fontId="2" fillId="0" borderId="50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212" fontId="49" fillId="0" borderId="46" xfId="0" applyNumberFormat="1" applyFont="1" applyBorder="1" applyAlignment="1">
      <alignment horizontal="center" vertical="center" shrinkToFit="1"/>
    </xf>
    <xf numFmtId="1" fontId="49" fillId="0" borderId="46" xfId="0" applyNumberFormat="1" applyFont="1" applyBorder="1" applyAlignment="1">
      <alignment horizontal="center" vertical="center" shrinkToFit="1"/>
    </xf>
    <xf numFmtId="21" fontId="2" fillId="0" borderId="46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46" xfId="0" applyFont="1" applyBorder="1" applyAlignment="1">
      <alignment horizont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21" fontId="2" fillId="0" borderId="63" xfId="0" applyNumberFormat="1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21" fontId="2" fillId="0" borderId="61" xfId="0" applyNumberFormat="1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21" fontId="2" fillId="0" borderId="44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21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" fontId="5" fillId="36" borderId="74" xfId="0" applyNumberFormat="1" applyFont="1" applyFill="1" applyBorder="1" applyAlignment="1">
      <alignment horizontal="center" vertical="center"/>
    </xf>
    <xf numFmtId="1" fontId="5" fillId="36" borderId="77" xfId="0" applyNumberFormat="1" applyFont="1" applyFill="1" applyBorder="1" applyAlignment="1">
      <alignment horizontal="center" vertical="center"/>
    </xf>
    <xf numFmtId="0" fontId="29" fillId="0" borderId="26" xfId="0" applyFont="1" applyBorder="1" applyAlignment="1">
      <alignment vertical="center" wrapText="1"/>
    </xf>
    <xf numFmtId="0" fontId="29" fillId="0" borderId="50" xfId="0" applyFont="1" applyBorder="1" applyAlignment="1">
      <alignment horizontal="left" vertical="center" wrapText="1"/>
    </xf>
    <xf numFmtId="0" fontId="29" fillId="0" borderId="25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0" fontId="29" fillId="0" borderId="15" xfId="0" applyFont="1" applyBorder="1" applyAlignment="1">
      <alignment vertical="center"/>
    </xf>
    <xf numFmtId="0" fontId="29" fillId="0" borderId="26" xfId="0" applyFont="1" applyBorder="1" applyAlignment="1">
      <alignment horizontal="left" vertical="center" wrapText="1"/>
    </xf>
    <xf numFmtId="0" fontId="29" fillId="0" borderId="14" xfId="0" applyFont="1" applyBorder="1" applyAlignment="1">
      <alignment vertical="center"/>
    </xf>
    <xf numFmtId="0" fontId="29" fillId="0" borderId="12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29" fillId="0" borderId="27" xfId="0" applyFont="1" applyBorder="1" applyAlignment="1">
      <alignment horizontal="left" vertical="center" wrapText="1"/>
    </xf>
    <xf numFmtId="0" fontId="29" fillId="0" borderId="28" xfId="0" applyFont="1" applyBorder="1" applyAlignment="1">
      <alignment horizontal="left" vertical="center" wrapText="1"/>
    </xf>
    <xf numFmtId="0" fontId="29" fillId="0" borderId="25" xfId="0" applyFont="1" applyBorder="1" applyAlignment="1">
      <alignment horizontal="left" vertical="center" wrapText="1"/>
    </xf>
    <xf numFmtId="0" fontId="29" fillId="0" borderId="21" xfId="0" applyFont="1" applyBorder="1" applyAlignment="1">
      <alignment horizontal="left" vertical="center" wrapText="1"/>
    </xf>
    <xf numFmtId="0" fontId="29" fillId="0" borderId="44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/>
    </xf>
    <xf numFmtId="0" fontId="29" fillId="0" borderId="12" xfId="0" applyFont="1" applyBorder="1" applyAlignment="1">
      <alignment horizontal="left" vertical="center"/>
    </xf>
    <xf numFmtId="0" fontId="29" fillId="0" borderId="11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211" fontId="49" fillId="0" borderId="26" xfId="0" applyNumberFormat="1" applyFont="1" applyBorder="1" applyAlignment="1">
      <alignment horizontal="center" vertical="center" shrinkToFit="1"/>
    </xf>
    <xf numFmtId="0" fontId="4" fillId="0" borderId="26" xfId="0" applyFont="1" applyBorder="1" applyAlignment="1">
      <alignment vertical="center" wrapText="1"/>
    </xf>
    <xf numFmtId="211" fontId="49" fillId="0" borderId="27" xfId="0" applyNumberFormat="1" applyFont="1" applyBorder="1" applyAlignment="1">
      <alignment horizontal="center" vertical="center" shrinkToFit="1"/>
    </xf>
    <xf numFmtId="0" fontId="4" fillId="0" borderId="27" xfId="0" applyFont="1" applyBorder="1" applyAlignment="1">
      <alignment vertical="center" wrapText="1"/>
    </xf>
    <xf numFmtId="211" fontId="49" fillId="0" borderId="21" xfId="0" applyNumberFormat="1" applyFont="1" applyBorder="1" applyAlignment="1">
      <alignment horizontal="center" vertical="center" shrinkToFit="1"/>
    </xf>
    <xf numFmtId="0" fontId="4" fillId="0" borderId="21" xfId="0" applyFont="1" applyBorder="1" applyAlignment="1">
      <alignment vertical="center" wrapText="1"/>
    </xf>
    <xf numFmtId="211" fontId="49" fillId="0" borderId="12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211" fontId="49" fillId="0" borderId="25" xfId="0" applyNumberFormat="1" applyFont="1" applyBorder="1" applyAlignment="1">
      <alignment horizontal="center" vertical="center" shrinkToFit="1"/>
    </xf>
    <xf numFmtId="0" fontId="4" fillId="0" borderId="25" xfId="0" applyFont="1" applyBorder="1" applyAlignment="1">
      <alignment vertical="center" wrapText="1"/>
    </xf>
    <xf numFmtId="211" fontId="49" fillId="0" borderId="50" xfId="0" applyNumberFormat="1" applyFont="1" applyBorder="1" applyAlignment="1">
      <alignment horizontal="center" vertical="center" shrinkToFit="1"/>
    </xf>
    <xf numFmtId="0" fontId="4" fillId="0" borderId="5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 wrapText="1"/>
    </xf>
    <xf numFmtId="0" fontId="2" fillId="35" borderId="27" xfId="0" applyFont="1" applyFill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25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44" xfId="0" applyFont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2" fillId="35" borderId="13" xfId="0" applyFont="1" applyFill="1" applyBorder="1" applyAlignment="1">
      <alignment vertical="center"/>
    </xf>
    <xf numFmtId="0" fontId="2" fillId="35" borderId="14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2" fillId="35" borderId="12" xfId="0" applyFont="1" applyFill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35" borderId="28" xfId="0" applyFont="1" applyFill="1" applyBorder="1" applyAlignment="1">
      <alignment vertical="center"/>
    </xf>
    <xf numFmtId="0" fontId="2" fillId="35" borderId="10" xfId="0" applyFont="1" applyFill="1" applyBorder="1" applyAlignment="1">
      <alignment vertical="center"/>
    </xf>
    <xf numFmtId="0" fontId="2" fillId="35" borderId="26" xfId="0" applyFont="1" applyFill="1" applyBorder="1" applyAlignment="1">
      <alignment vertical="center"/>
    </xf>
    <xf numFmtId="0" fontId="2" fillId="35" borderId="25" xfId="0" applyFont="1" applyFill="1" applyBorder="1" applyAlignment="1">
      <alignment vertical="center"/>
    </xf>
    <xf numFmtId="0" fontId="4" fillId="0" borderId="26" xfId="0" applyFont="1" applyBorder="1" applyAlignment="1">
      <alignment horizontal="left" vertical="center" wrapText="1"/>
    </xf>
    <xf numFmtId="0" fontId="2" fillId="0" borderId="16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35" borderId="17" xfId="0" applyFont="1" applyFill="1" applyBorder="1" applyAlignment="1">
      <alignment horizontal="left" vertical="center"/>
    </xf>
    <xf numFmtId="0" fontId="2" fillId="35" borderId="13" xfId="0" applyFont="1" applyFill="1" applyBorder="1" applyAlignment="1">
      <alignment horizontal="left" vertical="center"/>
    </xf>
    <xf numFmtId="0" fontId="2" fillId="35" borderId="14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2" fillId="35" borderId="12" xfId="0" applyFont="1" applyFill="1" applyBorder="1" applyAlignment="1">
      <alignment horizontal="left" vertical="center"/>
    </xf>
    <xf numFmtId="0" fontId="2" fillId="35" borderId="27" xfId="0" applyFont="1" applyFill="1" applyBorder="1" applyAlignment="1">
      <alignment vertical="center"/>
    </xf>
    <xf numFmtId="0" fontId="2" fillId="35" borderId="21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63" xfId="0" applyFont="1" applyBorder="1" applyAlignment="1">
      <alignment vertical="center" wrapText="1"/>
    </xf>
    <xf numFmtId="0" fontId="4" fillId="0" borderId="54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4" fillId="0" borderId="61" xfId="0" applyFont="1" applyBorder="1" applyAlignment="1">
      <alignment vertical="center" wrapText="1"/>
    </xf>
    <xf numFmtId="0" fontId="4" fillId="0" borderId="56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/>
    </xf>
    <xf numFmtId="0" fontId="2" fillId="35" borderId="11" xfId="0" applyFont="1" applyFill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35" borderId="28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left" vertical="center"/>
    </xf>
    <xf numFmtId="0" fontId="2" fillId="35" borderId="25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2" fillId="35" borderId="26" xfId="0" applyFont="1" applyFill="1" applyBorder="1" applyAlignment="1">
      <alignment horizontal="left" vertical="center"/>
    </xf>
    <xf numFmtId="0" fontId="2" fillId="35" borderId="27" xfId="0" applyFont="1" applyFill="1" applyBorder="1" applyAlignment="1">
      <alignment horizontal="left" vertical="center" wrapText="1"/>
    </xf>
    <xf numFmtId="0" fontId="2" fillId="35" borderId="25" xfId="0" applyFont="1" applyFill="1" applyBorder="1" applyAlignment="1">
      <alignment horizontal="left" vertical="center"/>
    </xf>
    <xf numFmtId="0" fontId="2" fillId="35" borderId="16" xfId="0" applyFont="1" applyFill="1" applyBorder="1" applyAlignment="1">
      <alignment horizontal="left" vertical="center"/>
    </xf>
    <xf numFmtId="0" fontId="4" fillId="0" borderId="44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/>
    </xf>
    <xf numFmtId="0" fontId="4" fillId="0" borderId="9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35" borderId="27" xfId="0" applyFont="1" applyFill="1" applyBorder="1" applyAlignment="1">
      <alignment horizontal="left" vertical="center"/>
    </xf>
    <xf numFmtId="0" fontId="2" fillId="35" borderId="21" xfId="0" applyFont="1" applyFill="1" applyBorder="1" applyAlignment="1">
      <alignment horizontal="left" vertical="center"/>
    </xf>
    <xf numFmtId="0" fontId="2" fillId="35" borderId="5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63" xfId="0" applyFont="1" applyBorder="1" applyAlignment="1">
      <alignment horizontal="left" vertical="center" wrapText="1"/>
    </xf>
    <xf numFmtId="0" fontId="4" fillId="0" borderId="6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 wrapText="1"/>
    </xf>
    <xf numFmtId="0" fontId="2" fillId="35" borderId="46" xfId="0" applyFont="1" applyFill="1" applyBorder="1" applyAlignment="1">
      <alignment horizontal="left" vertical="center"/>
    </xf>
    <xf numFmtId="0" fontId="4" fillId="0" borderId="8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4" fillId="0" borderId="61" xfId="0" applyFont="1" applyBorder="1" applyAlignment="1">
      <alignment horizontal="left" vertical="center" wrapText="1"/>
    </xf>
    <xf numFmtId="0" fontId="4" fillId="0" borderId="93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94" xfId="0" applyFont="1" applyBorder="1" applyAlignment="1">
      <alignment horizontal="left" vertical="center" wrapText="1"/>
    </xf>
    <xf numFmtId="0" fontId="2" fillId="35" borderId="54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211" fontId="49" fillId="0" borderId="28" xfId="0" applyNumberFormat="1" applyFont="1" applyBorder="1" applyAlignment="1">
      <alignment horizontal="center" vertical="center" shrinkToFit="1"/>
    </xf>
    <xf numFmtId="0" fontId="4" fillId="0" borderId="28" xfId="0" applyFont="1" applyBorder="1" applyAlignment="1">
      <alignment vertical="center" wrapText="1"/>
    </xf>
    <xf numFmtId="211" fontId="49" fillId="0" borderId="44" xfId="0" applyNumberFormat="1" applyFont="1" applyBorder="1" applyAlignment="1">
      <alignment horizontal="center" vertical="center" shrinkToFit="1"/>
    </xf>
    <xf numFmtId="0" fontId="4" fillId="0" borderId="44" xfId="0" applyFont="1" applyBorder="1" applyAlignment="1">
      <alignment vertical="center" wrapText="1"/>
    </xf>
    <xf numFmtId="211" fontId="49" fillId="0" borderId="13" xfId="0" applyNumberFormat="1" applyFont="1" applyBorder="1" applyAlignment="1">
      <alignment horizontal="center" vertical="center" shrinkToFit="1"/>
    </xf>
    <xf numFmtId="211" fontId="49" fillId="0" borderId="14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left" vertical="center" wrapText="1"/>
    </xf>
    <xf numFmtId="211" fontId="49" fillId="0" borderId="11" xfId="0" applyNumberFormat="1" applyFont="1" applyBorder="1" applyAlignment="1">
      <alignment horizontal="center" vertical="center" shrinkToFit="1"/>
    </xf>
    <xf numFmtId="211" fontId="49" fillId="0" borderId="36" xfId="0" applyNumberFormat="1" applyFont="1" applyBorder="1" applyAlignment="1">
      <alignment horizontal="center" vertical="center" shrinkToFit="1"/>
    </xf>
    <xf numFmtId="211" fontId="49" fillId="0" borderId="54" xfId="0" applyNumberFormat="1" applyFont="1" applyBorder="1" applyAlignment="1">
      <alignment horizontal="center" vertical="center" shrinkToFit="1"/>
    </xf>
    <xf numFmtId="0" fontId="4" fillId="0" borderId="54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211" fontId="49" fillId="0" borderId="10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vertical="center" wrapText="1"/>
    </xf>
    <xf numFmtId="211" fontId="49" fillId="0" borderId="16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vertical="center" wrapText="1"/>
    </xf>
    <xf numFmtId="212" fontId="49" fillId="0" borderId="54" xfId="0" applyNumberFormat="1" applyFont="1" applyBorder="1" applyAlignment="1">
      <alignment horizontal="center" vertical="center" shrinkToFit="1"/>
    </xf>
    <xf numFmtId="0" fontId="29" fillId="0" borderId="11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21" fontId="0" fillId="0" borderId="14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1" fontId="0" fillId="0" borderId="16" xfId="0" applyNumberFormat="1" applyBorder="1" applyAlignment="1">
      <alignment horizontal="center" vertical="center"/>
    </xf>
    <xf numFmtId="212" fontId="49" fillId="0" borderId="63" xfId="0" applyNumberFormat="1" applyFont="1" applyBorder="1" applyAlignment="1">
      <alignment horizontal="center" vertical="center" shrinkToFit="1"/>
    </xf>
    <xf numFmtId="1" fontId="49" fillId="0" borderId="63" xfId="0" applyNumberFormat="1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12" fontId="49" fillId="0" borderId="58" xfId="0" applyNumberFormat="1" applyFont="1" applyBorder="1" applyAlignment="1">
      <alignment horizontal="center" vertical="center" shrinkToFit="1"/>
    </xf>
    <xf numFmtId="21" fontId="0" fillId="0" borderId="17" xfId="0" applyNumberFormat="1" applyBorder="1" applyAlignment="1">
      <alignment horizontal="center" vertical="center"/>
    </xf>
    <xf numFmtId="21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21" fontId="0" fillId="0" borderId="11" xfId="0" applyNumberFormat="1" applyBorder="1" applyAlignment="1">
      <alignment horizontal="center" vertical="center"/>
    </xf>
    <xf numFmtId="0" fontId="2" fillId="35" borderId="13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35" borderId="26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94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" fillId="35" borderId="11" xfId="0" applyFont="1" applyFill="1" applyBorder="1" applyAlignment="1">
      <alignment horizontal="left" vertical="center" textRotation="90" wrapText="1"/>
    </xf>
    <xf numFmtId="0" fontId="1" fillId="35" borderId="25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textRotation="90" wrapText="1"/>
    </xf>
    <xf numFmtId="0" fontId="1" fillId="35" borderId="14" xfId="0" applyFont="1" applyFill="1" applyBorder="1" applyAlignment="1">
      <alignment horizontal="left" vertical="center" textRotation="90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29" fillId="0" borderId="56" xfId="0" applyFont="1" applyBorder="1" applyAlignment="1">
      <alignment vertical="center" wrapText="1"/>
    </xf>
    <xf numFmtId="0" fontId="29" fillId="0" borderId="29" xfId="0" applyFont="1" applyBorder="1" applyAlignment="1">
      <alignment vertical="center" wrapText="1"/>
    </xf>
    <xf numFmtId="0" fontId="29" fillId="0" borderId="30" xfId="0" applyFont="1" applyBorder="1" applyAlignment="1">
      <alignment vertical="center" wrapText="1"/>
    </xf>
    <xf numFmtId="0" fontId="29" fillId="0" borderId="32" xfId="0" applyFont="1" applyBorder="1" applyAlignment="1">
      <alignment vertical="center" wrapText="1"/>
    </xf>
    <xf numFmtId="0" fontId="29" fillId="0" borderId="33" xfId="0" applyFont="1" applyBorder="1" applyAlignment="1">
      <alignment vertical="center" wrapText="1"/>
    </xf>
    <xf numFmtId="0" fontId="11" fillId="35" borderId="29" xfId="0" applyFont="1" applyFill="1" applyBorder="1" applyAlignment="1">
      <alignment horizontal="left" vertical="center" wrapText="1"/>
    </xf>
    <xf numFmtId="0" fontId="11" fillId="35" borderId="30" xfId="0" applyFont="1" applyFill="1" applyBorder="1" applyAlignment="1">
      <alignment horizontal="left" vertical="center" wrapText="1"/>
    </xf>
    <xf numFmtId="0" fontId="29" fillId="0" borderId="22" xfId="0" applyFont="1" applyBorder="1" applyAlignment="1">
      <alignment vertical="center" wrapText="1"/>
    </xf>
    <xf numFmtId="0" fontId="11" fillId="0" borderId="16" xfId="0" applyFont="1" applyBorder="1" applyAlignment="1">
      <alignment horizontal="left" vertical="center"/>
    </xf>
    <xf numFmtId="0" fontId="29" fillId="0" borderId="42" xfId="0" applyFont="1" applyBorder="1" applyAlignment="1">
      <alignment vertical="center" wrapText="1"/>
    </xf>
    <xf numFmtId="0" fontId="29" fillId="0" borderId="88" xfId="0" applyFont="1" applyBorder="1" applyAlignment="1">
      <alignment vertical="center" wrapText="1"/>
    </xf>
    <xf numFmtId="0" fontId="29" fillId="0" borderId="95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29" fillId="0" borderId="17" xfId="0" applyFont="1" applyBorder="1" applyAlignment="1">
      <alignment vertical="center" wrapText="1"/>
    </xf>
    <xf numFmtId="0" fontId="11" fillId="0" borderId="17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0" fontId="29" fillId="0" borderId="42" xfId="0" applyFont="1" applyBorder="1" applyAlignment="1">
      <alignment horizontal="left" vertical="center"/>
    </xf>
    <xf numFmtId="0" fontId="29" fillId="0" borderId="17" xfId="0" applyFont="1" applyBorder="1" applyAlignment="1">
      <alignment vertical="center"/>
    </xf>
    <xf numFmtId="211" fontId="49" fillId="0" borderId="63" xfId="0" applyNumberFormat="1" applyFont="1" applyBorder="1" applyAlignment="1">
      <alignment horizontal="center" vertical="center" shrinkToFit="1"/>
    </xf>
    <xf numFmtId="211" fontId="49" fillId="0" borderId="28" xfId="0" applyNumberFormat="1" applyFont="1" applyBorder="1" applyAlignment="1">
      <alignment horizontal="center" vertical="center" shrinkToFit="1"/>
    </xf>
    <xf numFmtId="211" fontId="49" fillId="0" borderId="25" xfId="0" applyNumberFormat="1" applyFont="1" applyBorder="1" applyAlignment="1">
      <alignment horizontal="center" vertical="center" shrinkToFit="1"/>
    </xf>
    <xf numFmtId="211" fontId="49" fillId="0" borderId="21" xfId="0" applyNumberFormat="1" applyFont="1" applyBorder="1" applyAlignment="1">
      <alignment horizontal="center" vertical="center" shrinkToFit="1"/>
    </xf>
    <xf numFmtId="211" fontId="49" fillId="0" borderId="16" xfId="0" applyNumberFormat="1" applyFont="1" applyBorder="1" applyAlignment="1">
      <alignment horizontal="center" vertical="center" shrinkToFit="1"/>
    </xf>
    <xf numFmtId="211" fontId="49" fillId="0" borderId="14" xfId="0" applyNumberFormat="1" applyFont="1" applyBorder="1" applyAlignment="1">
      <alignment horizontal="center" vertical="center" shrinkToFit="1"/>
    </xf>
    <xf numFmtId="211" fontId="49" fillId="0" borderId="50" xfId="0" applyNumberFormat="1" applyFont="1" applyBorder="1" applyAlignment="1">
      <alignment horizontal="center" vertical="center" shrinkToFit="1"/>
    </xf>
    <xf numFmtId="211" fontId="49" fillId="0" borderId="10" xfId="0" applyNumberFormat="1" applyFont="1" applyBorder="1" applyAlignment="1">
      <alignment horizontal="center" vertical="center" shrinkToFit="1"/>
    </xf>
    <xf numFmtId="14" fontId="4" fillId="0" borderId="17" xfId="0" applyNumberFormat="1" applyFont="1" applyBorder="1" applyAlignment="1">
      <alignment horizontal="center" vertical="center"/>
    </xf>
    <xf numFmtId="211" fontId="49" fillId="0" borderId="11" xfId="0" applyNumberFormat="1" applyFont="1" applyBorder="1" applyAlignment="1">
      <alignment horizontal="center" vertical="center" shrinkToFit="1"/>
    </xf>
    <xf numFmtId="14" fontId="4" fillId="0" borderId="13" xfId="0" applyNumberFormat="1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211" fontId="49" fillId="0" borderId="13" xfId="0" applyNumberFormat="1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96" xfId="0" applyFont="1" applyBorder="1" applyAlignment="1">
      <alignment horizontal="center" vertical="center" wrapText="1"/>
    </xf>
    <xf numFmtId="0" fontId="11" fillId="0" borderId="30" xfId="0" applyFont="1" applyBorder="1" applyAlignment="1">
      <alignment vertical="center"/>
    </xf>
    <xf numFmtId="0" fontId="4" fillId="0" borderId="73" xfId="0" applyFont="1" applyBorder="1" applyAlignment="1">
      <alignment horizontal="center" vertical="center"/>
    </xf>
    <xf numFmtId="1" fontId="5" fillId="38" borderId="75" xfId="0" applyNumberFormat="1" applyFont="1" applyFill="1" applyBorder="1" applyAlignment="1">
      <alignment horizontal="center" vertical="center"/>
    </xf>
    <xf numFmtId="1" fontId="5" fillId="15" borderId="75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21" fontId="0" fillId="0" borderId="0" xfId="0" applyNumberFormat="1" applyBorder="1" applyAlignment="1">
      <alignment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1" fontId="5" fillId="0" borderId="66" xfId="0" applyNumberFormat="1" applyFont="1" applyFill="1" applyBorder="1" applyAlignment="1">
      <alignment horizontal="center" vertical="center"/>
    </xf>
    <xf numFmtId="1" fontId="5" fillId="0" borderId="81" xfId="0" applyNumberFormat="1" applyFont="1" applyFill="1" applyBorder="1" applyAlignment="1">
      <alignment horizontal="center" vertical="center"/>
    </xf>
    <xf numFmtId="1" fontId="5" fillId="0" borderId="68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 wrapText="1"/>
    </xf>
    <xf numFmtId="0" fontId="0" fillId="0" borderId="88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 wrapText="1"/>
    </xf>
    <xf numFmtId="211" fontId="49" fillId="0" borderId="61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4" fillId="0" borderId="5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61" xfId="0" applyFont="1" applyBorder="1" applyAlignment="1">
      <alignment vertical="center" wrapText="1"/>
    </xf>
    <xf numFmtId="0" fontId="4" fillId="0" borderId="6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9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left" vertical="center"/>
    </xf>
    <xf numFmtId="0" fontId="4" fillId="0" borderId="60" xfId="0" applyFont="1" applyBorder="1" applyAlignment="1">
      <alignment horizontal="center" vertical="center" wrapText="1"/>
    </xf>
    <xf numFmtId="0" fontId="4" fillId="0" borderId="92" xfId="0" applyFont="1" applyBorder="1" applyAlignment="1">
      <alignment horizontal="left" vertical="center" wrapText="1"/>
    </xf>
    <xf numFmtId="0" fontId="29" fillId="0" borderId="42" xfId="0" applyFont="1" applyBorder="1" applyAlignment="1">
      <alignment vertical="center"/>
    </xf>
    <xf numFmtId="0" fontId="29" fillId="0" borderId="58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9" fillId="0" borderId="56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 wrapText="1"/>
    </xf>
    <xf numFmtId="0" fontId="29" fillId="0" borderId="61" xfId="0" applyFont="1" applyBorder="1" applyAlignment="1">
      <alignment horizontal="left" vertical="center" wrapText="1"/>
    </xf>
    <xf numFmtId="0" fontId="29" fillId="0" borderId="97" xfId="0" applyFont="1" applyBorder="1" applyAlignment="1">
      <alignment horizontal="left" vertical="center" wrapText="1"/>
    </xf>
    <xf numFmtId="0" fontId="29" fillId="0" borderId="56" xfId="0" applyFont="1" applyBorder="1" applyAlignment="1">
      <alignment vertical="center"/>
    </xf>
    <xf numFmtId="0" fontId="29" fillId="0" borderId="16" xfId="0" applyFont="1" applyBorder="1" applyAlignment="1">
      <alignment vertical="center" wrapText="1"/>
    </xf>
    <xf numFmtId="0" fontId="30" fillId="0" borderId="14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98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211" fontId="49" fillId="0" borderId="61" xfId="0" applyNumberFormat="1" applyFont="1" applyBorder="1" applyAlignment="1">
      <alignment horizontal="center" vertical="center" shrinkToFit="1"/>
    </xf>
    <xf numFmtId="211" fontId="52" fillId="0" borderId="16" xfId="0" applyNumberFormat="1" applyFont="1" applyBorder="1" applyAlignment="1">
      <alignment horizontal="center" vertical="center" shrinkToFit="1"/>
    </xf>
    <xf numFmtId="0" fontId="50" fillId="0" borderId="13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left" vertical="center" wrapText="1"/>
    </xf>
    <xf numFmtId="211" fontId="50" fillId="0" borderId="14" xfId="0" applyNumberFormat="1" applyFont="1" applyBorder="1" applyAlignment="1">
      <alignment horizontal="center" vertical="center" shrinkToFit="1"/>
    </xf>
    <xf numFmtId="211" fontId="55" fillId="0" borderId="13" xfId="0" applyNumberFormat="1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left" vertical="center" wrapText="1"/>
    </xf>
    <xf numFmtId="211" fontId="56" fillId="0" borderId="14" xfId="0" applyNumberFormat="1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left" vertical="center" wrapText="1"/>
    </xf>
    <xf numFmtId="211" fontId="57" fillId="0" borderId="14" xfId="0" applyNumberFormat="1" applyFont="1" applyBorder="1" applyAlignment="1">
      <alignment horizontal="center" vertical="center" shrinkToFit="1"/>
    </xf>
    <xf numFmtId="14" fontId="4" fillId="0" borderId="42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vertical="center" wrapText="1"/>
    </xf>
    <xf numFmtId="21" fontId="0" fillId="0" borderId="15" xfId="0" applyNumberFormat="1" applyBorder="1" applyAlignment="1">
      <alignment horizontal="center" vertical="center"/>
    </xf>
    <xf numFmtId="0" fontId="4" fillId="0" borderId="56" xfId="0" applyFont="1" applyBorder="1" applyAlignment="1">
      <alignment vertical="center" wrapText="1"/>
    </xf>
    <xf numFmtId="0" fontId="4" fillId="0" borderId="46" xfId="0" applyFont="1" applyBorder="1" applyAlignment="1">
      <alignment vertical="center"/>
    </xf>
    <xf numFmtId="0" fontId="2" fillId="35" borderId="26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2" fillId="35" borderId="28" xfId="0" applyFont="1" applyFill="1" applyBorder="1" applyAlignment="1">
      <alignment vertical="center" wrapText="1"/>
    </xf>
    <xf numFmtId="0" fontId="1" fillId="33" borderId="99" xfId="0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textRotation="90" wrapText="1"/>
    </xf>
    <xf numFmtId="0" fontId="1" fillId="33" borderId="42" xfId="0" applyFont="1" applyFill="1" applyBorder="1" applyAlignment="1">
      <alignment horizontal="center" vertical="center" wrapText="1"/>
    </xf>
    <xf numFmtId="0" fontId="7" fillId="33" borderId="81" xfId="0" applyFont="1" applyFill="1" applyBorder="1" applyAlignment="1">
      <alignment horizontal="center" vertical="justify"/>
    </xf>
    <xf numFmtId="0" fontId="3" fillId="33" borderId="77" xfId="0" applyFont="1" applyFill="1" applyBorder="1" applyAlignment="1">
      <alignment horizontal="center" vertical="justify" wrapText="1"/>
    </xf>
    <xf numFmtId="0" fontId="0" fillId="33" borderId="82" xfId="0" applyFill="1" applyBorder="1" applyAlignment="1">
      <alignment/>
    </xf>
    <xf numFmtId="0" fontId="0" fillId="33" borderId="77" xfId="0" applyFill="1" applyBorder="1" applyAlignment="1">
      <alignment/>
    </xf>
    <xf numFmtId="0" fontId="0" fillId="33" borderId="76" xfId="0" applyFill="1" applyBorder="1" applyAlignment="1">
      <alignment/>
    </xf>
    <xf numFmtId="0" fontId="4" fillId="0" borderId="83" xfId="0" applyFont="1" applyBorder="1" applyAlignment="1">
      <alignment/>
    </xf>
    <xf numFmtId="0" fontId="3" fillId="33" borderId="100" xfId="0" applyFont="1" applyFill="1" applyBorder="1" applyAlignment="1">
      <alignment horizontal="center" vertical="justify" wrapText="1"/>
    </xf>
    <xf numFmtId="0" fontId="7" fillId="36" borderId="76" xfId="0" applyFont="1" applyFill="1" applyBorder="1" applyAlignment="1">
      <alignment horizontal="center" vertical="justify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S1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73"/>
  <sheetViews>
    <sheetView workbookViewId="0" topLeftCell="A1">
      <selection activeCell="D3" sqref="D3"/>
    </sheetView>
  </sheetViews>
  <sheetFormatPr defaultColWidth="9.140625" defaultRowHeight="12.75"/>
  <cols>
    <col min="1" max="1" width="4.28125" style="0" customWidth="1"/>
    <col min="2" max="2" width="24.28125" style="0" customWidth="1"/>
    <col min="3" max="3" width="7.7109375" style="0" customWidth="1"/>
    <col min="4" max="4" width="12.00390625" style="0" customWidth="1"/>
    <col min="5" max="5" width="18.140625" style="0" customWidth="1"/>
    <col min="6" max="6" width="14.140625" style="0" customWidth="1"/>
    <col min="7" max="7" width="14.8515625" style="0" customWidth="1"/>
    <col min="8" max="8" width="4.28125" style="3" hidden="1" customWidth="1"/>
    <col min="9" max="9" width="24.140625" style="0" customWidth="1"/>
    <col min="10" max="10" width="26.140625" style="0" hidden="1" customWidth="1"/>
    <col min="11" max="11" width="6.8515625" style="0" customWidth="1"/>
    <col min="12" max="12" width="4.7109375" style="0" customWidth="1"/>
    <col min="13" max="13" width="5.7109375" style="0" customWidth="1"/>
    <col min="14" max="14" width="7.00390625" style="0" customWidth="1"/>
    <col min="15" max="15" width="4.7109375" style="0" customWidth="1"/>
    <col min="16" max="16" width="4.57421875" style="0" customWidth="1"/>
    <col min="17" max="17" width="7.7109375" style="0" customWidth="1"/>
    <col min="18" max="18" width="4.140625" style="0" customWidth="1"/>
    <col min="19" max="19" width="5.421875" style="0" customWidth="1"/>
    <col min="20" max="22" width="9.140625" style="0" hidden="1" customWidth="1"/>
    <col min="23" max="26" width="0" style="0" hidden="1" customWidth="1"/>
    <col min="27" max="27" width="7.57421875" style="0" customWidth="1"/>
    <col min="28" max="28" width="4.00390625" style="0" customWidth="1"/>
    <col min="29" max="29" width="4.57421875" style="0" customWidth="1"/>
    <col min="30" max="30" width="5.28125" style="0" customWidth="1"/>
    <col min="31" max="31" width="4.140625" style="0" customWidth="1"/>
  </cols>
  <sheetData>
    <row r="1" spans="1:30" ht="12.75">
      <c r="A1" s="492" t="s">
        <v>759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</row>
    <row r="2" spans="1:30" ht="13.5" thickBot="1">
      <c r="A2" s="493"/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493"/>
      <c r="X2" s="493"/>
      <c r="Y2" s="493"/>
      <c r="Z2" s="493"/>
      <c r="AA2" s="493"/>
      <c r="AB2" s="493"/>
      <c r="AC2" s="493"/>
      <c r="AD2" s="493"/>
    </row>
    <row r="3" spans="11:29" ht="12.75" customHeight="1">
      <c r="K3" s="464" t="s">
        <v>763</v>
      </c>
      <c r="L3" s="465"/>
      <c r="M3" s="466"/>
      <c r="N3" s="464" t="s">
        <v>762</v>
      </c>
      <c r="O3" s="465"/>
      <c r="P3" s="466"/>
      <c r="Q3" s="464" t="s">
        <v>761</v>
      </c>
      <c r="R3" s="465"/>
      <c r="S3" s="466"/>
      <c r="T3" s="464" t="s">
        <v>186</v>
      </c>
      <c r="U3" s="465"/>
      <c r="V3" s="466"/>
      <c r="W3" s="464"/>
      <c r="X3" s="465"/>
      <c r="Y3" s="466"/>
      <c r="AA3" s="464" t="s">
        <v>650</v>
      </c>
      <c r="AB3" s="465"/>
      <c r="AC3" s="466"/>
    </row>
    <row r="4" spans="11:29" ht="28.5" customHeight="1" thickBot="1">
      <c r="K4" s="467"/>
      <c r="L4" s="468"/>
      <c r="M4" s="469"/>
      <c r="N4" s="467"/>
      <c r="O4" s="468"/>
      <c r="P4" s="469"/>
      <c r="Q4" s="467"/>
      <c r="R4" s="468"/>
      <c r="S4" s="469"/>
      <c r="T4" s="467"/>
      <c r="U4" s="468"/>
      <c r="V4" s="469"/>
      <c r="W4" s="467"/>
      <c r="X4" s="468"/>
      <c r="Y4" s="469"/>
      <c r="AA4" s="467"/>
      <c r="AB4" s="468"/>
      <c r="AC4" s="469"/>
    </row>
    <row r="5" spans="1:31" ht="12.75" customHeight="1">
      <c r="A5" s="470" t="s">
        <v>168</v>
      </c>
      <c r="B5" s="12" t="s">
        <v>0</v>
      </c>
      <c r="C5" s="472" t="s">
        <v>120</v>
      </c>
      <c r="D5" s="474" t="s">
        <v>1</v>
      </c>
      <c r="E5" s="476" t="s">
        <v>2</v>
      </c>
      <c r="F5" s="472" t="s">
        <v>3</v>
      </c>
      <c r="G5" s="472" t="s">
        <v>4</v>
      </c>
      <c r="H5" s="478" t="s">
        <v>5</v>
      </c>
      <c r="I5" s="472" t="s">
        <v>6</v>
      </c>
      <c r="J5" s="494" t="s">
        <v>7</v>
      </c>
      <c r="K5" s="487" t="s">
        <v>122</v>
      </c>
      <c r="L5" s="485" t="s">
        <v>9</v>
      </c>
      <c r="M5" s="462" t="s">
        <v>121</v>
      </c>
      <c r="N5" s="487" t="s">
        <v>122</v>
      </c>
      <c r="O5" s="485" t="s">
        <v>9</v>
      </c>
      <c r="P5" s="462" t="s">
        <v>121</v>
      </c>
      <c r="Q5" s="487" t="s">
        <v>122</v>
      </c>
      <c r="R5" s="485" t="s">
        <v>9</v>
      </c>
      <c r="S5" s="462" t="s">
        <v>121</v>
      </c>
      <c r="T5" s="480" t="s">
        <v>122</v>
      </c>
      <c r="U5" s="485" t="s">
        <v>9</v>
      </c>
      <c r="V5" s="462" t="s">
        <v>121</v>
      </c>
      <c r="W5" s="487" t="s">
        <v>122</v>
      </c>
      <c r="X5" s="485" t="s">
        <v>9</v>
      </c>
      <c r="Y5" s="462" t="s">
        <v>121</v>
      </c>
      <c r="Z5" s="8"/>
      <c r="AA5" s="489" t="s">
        <v>122</v>
      </c>
      <c r="AB5" s="491" t="s">
        <v>9</v>
      </c>
      <c r="AC5" s="462" t="s">
        <v>121</v>
      </c>
      <c r="AD5" s="482" t="s">
        <v>176</v>
      </c>
      <c r="AE5" s="482" t="s">
        <v>123</v>
      </c>
    </row>
    <row r="6" spans="1:32" ht="13.5" thickBot="1">
      <c r="A6" s="972"/>
      <c r="B6" s="973" t="s">
        <v>8</v>
      </c>
      <c r="C6" s="974"/>
      <c r="D6" s="975"/>
      <c r="E6" s="976"/>
      <c r="F6" s="974"/>
      <c r="G6" s="974"/>
      <c r="H6" s="977"/>
      <c r="I6" s="974"/>
      <c r="J6" s="978"/>
      <c r="K6" s="979"/>
      <c r="L6" s="980"/>
      <c r="M6" s="490"/>
      <c r="N6" s="979"/>
      <c r="O6" s="980"/>
      <c r="P6" s="490"/>
      <c r="Q6" s="979"/>
      <c r="R6" s="980"/>
      <c r="S6" s="490"/>
      <c r="T6" s="981"/>
      <c r="U6" s="982"/>
      <c r="V6" s="983"/>
      <c r="W6" s="979"/>
      <c r="X6" s="980"/>
      <c r="Y6" s="490"/>
      <c r="Z6" s="984"/>
      <c r="AA6" s="490"/>
      <c r="AB6" s="985"/>
      <c r="AC6" s="490"/>
      <c r="AD6" s="986"/>
      <c r="AE6" s="986"/>
      <c r="AF6" s="16"/>
    </row>
    <row r="7" spans="1:32" ht="15">
      <c r="A7" s="505">
        <v>1</v>
      </c>
      <c r="B7" s="659" t="s">
        <v>235</v>
      </c>
      <c r="C7" s="840" t="s">
        <v>24</v>
      </c>
      <c r="D7" s="877">
        <v>28017</v>
      </c>
      <c r="E7" s="739" t="s">
        <v>65</v>
      </c>
      <c r="F7" s="531" t="s">
        <v>663</v>
      </c>
      <c r="G7" s="971"/>
      <c r="H7" s="710"/>
      <c r="I7" s="691" t="s">
        <v>324</v>
      </c>
      <c r="J7" s="288"/>
      <c r="K7" s="310">
        <v>0.206806</v>
      </c>
      <c r="L7" s="346">
        <v>201</v>
      </c>
      <c r="M7" s="263">
        <f>L7/248*70</f>
        <v>56.73387096774193</v>
      </c>
      <c r="N7" s="126"/>
      <c r="O7" s="88"/>
      <c r="P7" s="204"/>
      <c r="Q7" s="328" t="s">
        <v>325</v>
      </c>
      <c r="R7" s="350">
        <v>294</v>
      </c>
      <c r="S7" s="194">
        <f>R7/294*100</f>
        <v>100</v>
      </c>
      <c r="T7" s="88"/>
      <c r="U7" s="88"/>
      <c r="V7" s="89"/>
      <c r="W7" s="88"/>
      <c r="X7" s="88"/>
      <c r="Y7" s="89"/>
      <c r="Z7" s="88"/>
      <c r="AA7" s="370">
        <v>0.24452546296296296</v>
      </c>
      <c r="AB7" s="88">
        <v>245</v>
      </c>
      <c r="AC7" s="263">
        <f>AB7/275*70</f>
        <v>62.36363636363636</v>
      </c>
      <c r="AD7" s="377">
        <f>M7+P7+S7+AC7+Y7</f>
        <v>219.09750733137827</v>
      </c>
      <c r="AE7" s="499">
        <v>1</v>
      </c>
      <c r="AF7" s="16"/>
    </row>
    <row r="8" spans="1:32" ht="15.75" thickBot="1">
      <c r="A8" s="506"/>
      <c r="B8" s="658" t="s">
        <v>88</v>
      </c>
      <c r="C8" s="838" t="s">
        <v>24</v>
      </c>
      <c r="D8" s="378">
        <v>26844</v>
      </c>
      <c r="E8" s="736" t="s">
        <v>65</v>
      </c>
      <c r="F8" s="530"/>
      <c r="G8" s="687"/>
      <c r="H8" s="702"/>
      <c r="I8" s="686" t="s">
        <v>91</v>
      </c>
      <c r="J8" s="277"/>
      <c r="K8" s="258">
        <v>0.206806</v>
      </c>
      <c r="L8" s="344">
        <v>201</v>
      </c>
      <c r="M8" s="193">
        <f>L8/248*70</f>
        <v>56.73387096774193</v>
      </c>
      <c r="N8" s="133"/>
      <c r="O8" s="98"/>
      <c r="P8" s="203"/>
      <c r="Q8" s="325" t="s">
        <v>326</v>
      </c>
      <c r="R8" s="259">
        <v>294</v>
      </c>
      <c r="S8" s="193">
        <f>R8/294*100</f>
        <v>100</v>
      </c>
      <c r="T8" s="98"/>
      <c r="U8" s="98"/>
      <c r="V8" s="99"/>
      <c r="W8" s="98"/>
      <c r="X8" s="98"/>
      <c r="Y8" s="99"/>
      <c r="Z8" s="98"/>
      <c r="AA8" s="372">
        <v>0.24452546296296296</v>
      </c>
      <c r="AB8" s="98">
        <v>245</v>
      </c>
      <c r="AC8" s="193">
        <f>AB8/275*70</f>
        <v>62.36363636363636</v>
      </c>
      <c r="AD8" s="366">
        <f>M8+P8+S8+AC8+Y8</f>
        <v>219.09750733137827</v>
      </c>
      <c r="AE8" s="498"/>
      <c r="AF8" s="16"/>
    </row>
    <row r="9" spans="1:32" ht="15" customHeight="1">
      <c r="A9" s="507">
        <v>2</v>
      </c>
      <c r="B9" s="653" t="s">
        <v>243</v>
      </c>
      <c r="C9" s="837" t="s">
        <v>12</v>
      </c>
      <c r="D9" s="384">
        <v>38147</v>
      </c>
      <c r="E9" s="713" t="s">
        <v>14</v>
      </c>
      <c r="F9" s="529" t="s">
        <v>244</v>
      </c>
      <c r="G9" s="684" t="s">
        <v>56</v>
      </c>
      <c r="H9" s="701"/>
      <c r="I9" s="684" t="s">
        <v>57</v>
      </c>
      <c r="J9" s="275"/>
      <c r="K9" s="306">
        <v>0.24760416666666665</v>
      </c>
      <c r="L9" s="128">
        <v>161</v>
      </c>
      <c r="M9" s="198">
        <f>L9/248*70</f>
        <v>45.443548387096776</v>
      </c>
      <c r="N9" s="312">
        <v>0.347454</v>
      </c>
      <c r="O9" s="257">
        <v>97</v>
      </c>
      <c r="P9" s="191">
        <f>O9/253*80</f>
        <v>30.67193675889328</v>
      </c>
      <c r="Q9" s="324" t="s">
        <v>336</v>
      </c>
      <c r="R9" s="257">
        <v>239</v>
      </c>
      <c r="S9" s="191">
        <f>R9/294*100</f>
        <v>81.29251700680273</v>
      </c>
      <c r="T9" s="49"/>
      <c r="U9" s="49"/>
      <c r="V9" s="50"/>
      <c r="W9" s="49"/>
      <c r="X9" s="49"/>
      <c r="Y9" s="50"/>
      <c r="Z9" s="49"/>
      <c r="AA9" s="49"/>
      <c r="AB9" s="49"/>
      <c r="AC9" s="198"/>
      <c r="AD9" s="365">
        <f>M9+P9+S9+V9+Y9</f>
        <v>157.4080021527928</v>
      </c>
      <c r="AE9" s="503">
        <v>2</v>
      </c>
      <c r="AF9" s="16"/>
    </row>
    <row r="10" spans="1:32" ht="15.75" customHeight="1" thickBot="1">
      <c r="A10" s="508"/>
      <c r="B10" s="658" t="s">
        <v>245</v>
      </c>
      <c r="C10" s="838" t="s">
        <v>12</v>
      </c>
      <c r="D10" s="378">
        <v>36922</v>
      </c>
      <c r="E10" s="736" t="s">
        <v>14</v>
      </c>
      <c r="F10" s="530"/>
      <c r="G10" s="686" t="s">
        <v>56</v>
      </c>
      <c r="H10" s="702"/>
      <c r="I10" s="686" t="s">
        <v>246</v>
      </c>
      <c r="J10" s="277"/>
      <c r="K10" s="258">
        <v>0.24760416666666665</v>
      </c>
      <c r="L10" s="269">
        <v>161</v>
      </c>
      <c r="M10" s="199">
        <f>L10/248*70</f>
        <v>45.443548387096776</v>
      </c>
      <c r="N10" s="313">
        <v>0.347454</v>
      </c>
      <c r="O10" s="268">
        <v>97</v>
      </c>
      <c r="P10" s="193">
        <f>O10/253*80</f>
        <v>30.67193675889328</v>
      </c>
      <c r="Q10" s="325" t="s">
        <v>337</v>
      </c>
      <c r="R10" s="259">
        <v>239</v>
      </c>
      <c r="S10" s="193">
        <f>R10/294*100</f>
        <v>81.29251700680273</v>
      </c>
      <c r="T10" s="98"/>
      <c r="U10" s="98"/>
      <c r="V10" s="99"/>
      <c r="W10" s="98"/>
      <c r="X10" s="98"/>
      <c r="Y10" s="99"/>
      <c r="Z10" s="98"/>
      <c r="AA10" s="98"/>
      <c r="AB10" s="98"/>
      <c r="AC10" s="199"/>
      <c r="AD10" s="366">
        <f>M10+P10+S10+V10+Y10</f>
        <v>157.4080021527928</v>
      </c>
      <c r="AE10" s="504"/>
      <c r="AF10" s="16"/>
    </row>
    <row r="11" spans="1:32" ht="24" customHeight="1">
      <c r="A11" s="507">
        <v>3</v>
      </c>
      <c r="B11" s="653" t="s">
        <v>188</v>
      </c>
      <c r="C11" s="837" t="s">
        <v>24</v>
      </c>
      <c r="D11" s="384">
        <v>36504</v>
      </c>
      <c r="E11" s="713" t="s">
        <v>94</v>
      </c>
      <c r="F11" s="529" t="s">
        <v>190</v>
      </c>
      <c r="G11" s="684" t="s">
        <v>189</v>
      </c>
      <c r="H11" s="696"/>
      <c r="I11" s="684" t="s">
        <v>664</v>
      </c>
      <c r="J11" s="279"/>
      <c r="K11" s="91">
        <v>0.216424</v>
      </c>
      <c r="L11" s="187">
        <v>248</v>
      </c>
      <c r="M11" s="191">
        <f>L11/248*70</f>
        <v>70</v>
      </c>
      <c r="N11" s="314">
        <v>0.491111</v>
      </c>
      <c r="O11" s="267">
        <v>251</v>
      </c>
      <c r="P11" s="191">
        <f>O11/253*80</f>
        <v>79.36758893280633</v>
      </c>
      <c r="Q11" s="324"/>
      <c r="R11" s="49"/>
      <c r="S11" s="202"/>
      <c r="T11" s="49"/>
      <c r="U11" s="49"/>
      <c r="V11" s="50"/>
      <c r="W11" s="51"/>
      <c r="X11" s="49"/>
      <c r="Y11" s="48"/>
      <c r="Z11" s="49"/>
      <c r="AA11" s="162"/>
      <c r="AB11" s="162"/>
      <c r="AC11" s="191"/>
      <c r="AD11" s="367">
        <f>M11+P11+S11+AC11+Y11</f>
        <v>149.3675889328063</v>
      </c>
      <c r="AE11" s="500">
        <v>3</v>
      </c>
      <c r="AF11" s="16"/>
    </row>
    <row r="12" spans="1:31" ht="15" customHeight="1">
      <c r="A12" s="509"/>
      <c r="B12" s="661" t="s">
        <v>93</v>
      </c>
      <c r="C12" s="842" t="s">
        <v>169</v>
      </c>
      <c r="D12" s="879">
        <v>29993</v>
      </c>
      <c r="E12" s="745" t="s">
        <v>94</v>
      </c>
      <c r="F12" s="531"/>
      <c r="G12" s="688" t="s">
        <v>189</v>
      </c>
      <c r="H12" s="704"/>
      <c r="I12" s="688" t="s">
        <v>95</v>
      </c>
      <c r="J12" s="280"/>
      <c r="K12" s="74">
        <v>0.216424</v>
      </c>
      <c r="L12" s="188">
        <v>248</v>
      </c>
      <c r="M12" s="192">
        <f aca="true" t="shared" si="0" ref="M12:M19">L12/248*70</f>
        <v>70</v>
      </c>
      <c r="N12" s="315">
        <v>0.491111</v>
      </c>
      <c r="O12" s="351">
        <v>251</v>
      </c>
      <c r="P12" s="192">
        <f aca="true" t="shared" si="1" ref="P12:P25">O12/253*80</f>
        <v>79.36758893280633</v>
      </c>
      <c r="Q12" s="326"/>
      <c r="R12" s="56"/>
      <c r="S12" s="208"/>
      <c r="T12" s="56"/>
      <c r="U12" s="56"/>
      <c r="V12" s="57"/>
      <c r="W12" s="58"/>
      <c r="X12" s="56"/>
      <c r="Y12" s="45"/>
      <c r="Z12" s="56"/>
      <c r="AA12" s="56"/>
      <c r="AB12" s="56"/>
      <c r="AC12" s="192"/>
      <c r="AD12" s="368">
        <f aca="true" t="shared" si="2" ref="AD12:AD82">M12+P12+S12+AC12+Y12</f>
        <v>149.3675889328063</v>
      </c>
      <c r="AE12" s="501"/>
    </row>
    <row r="13" spans="1:31" ht="15.75" customHeight="1" thickBot="1">
      <c r="A13" s="508"/>
      <c r="B13" s="658" t="s">
        <v>170</v>
      </c>
      <c r="C13" s="838" t="s">
        <v>169</v>
      </c>
      <c r="D13" s="378">
        <v>29816</v>
      </c>
      <c r="E13" s="736" t="s">
        <v>94</v>
      </c>
      <c r="F13" s="530"/>
      <c r="G13" s="686" t="s">
        <v>189</v>
      </c>
      <c r="H13" s="697"/>
      <c r="I13" s="686" t="s">
        <v>95</v>
      </c>
      <c r="J13" s="282"/>
      <c r="K13" s="94">
        <v>0.216424</v>
      </c>
      <c r="L13" s="189">
        <v>248</v>
      </c>
      <c r="M13" s="193">
        <f t="shared" si="0"/>
        <v>70</v>
      </c>
      <c r="N13" s="313">
        <v>0.491111</v>
      </c>
      <c r="O13" s="268">
        <v>251</v>
      </c>
      <c r="P13" s="193">
        <f t="shared" si="1"/>
        <v>79.36758893280633</v>
      </c>
      <c r="Q13" s="327"/>
      <c r="R13" s="97"/>
      <c r="S13" s="193"/>
      <c r="T13" s="98"/>
      <c r="U13" s="98"/>
      <c r="V13" s="99"/>
      <c r="W13" s="100"/>
      <c r="X13" s="98"/>
      <c r="Y13" s="95"/>
      <c r="Z13" s="98"/>
      <c r="AA13" s="98"/>
      <c r="AB13" s="98"/>
      <c r="AC13" s="193"/>
      <c r="AD13" s="366">
        <f t="shared" si="2"/>
        <v>149.3675889328063</v>
      </c>
      <c r="AE13" s="502"/>
    </row>
    <row r="14" spans="1:31" ht="17.25" customHeight="1">
      <c r="A14" s="510">
        <v>4</v>
      </c>
      <c r="B14" s="659" t="s">
        <v>161</v>
      </c>
      <c r="C14" s="840" t="s">
        <v>12</v>
      </c>
      <c r="D14" s="877">
        <v>37618</v>
      </c>
      <c r="E14" s="739" t="s">
        <v>21</v>
      </c>
      <c r="F14" s="529" t="s">
        <v>254</v>
      </c>
      <c r="G14" s="691" t="s">
        <v>226</v>
      </c>
      <c r="H14" s="723"/>
      <c r="I14" s="691" t="s">
        <v>281</v>
      </c>
      <c r="J14" s="284"/>
      <c r="K14" s="307">
        <v>0.234225</v>
      </c>
      <c r="L14" s="341">
        <v>148</v>
      </c>
      <c r="M14" s="194">
        <f t="shared" si="0"/>
        <v>41.774193548387096</v>
      </c>
      <c r="N14" s="316">
        <v>0.491377</v>
      </c>
      <c r="O14" s="350">
        <v>145</v>
      </c>
      <c r="P14" s="194">
        <f t="shared" si="1"/>
        <v>45.8498023715415</v>
      </c>
      <c r="Q14" s="328" t="s">
        <v>363</v>
      </c>
      <c r="R14" s="350">
        <v>136</v>
      </c>
      <c r="S14" s="194">
        <f>R14/294*100</f>
        <v>46.25850340136054</v>
      </c>
      <c r="T14" s="88"/>
      <c r="U14" s="88"/>
      <c r="V14" s="89"/>
      <c r="W14" s="90"/>
      <c r="X14" s="88"/>
      <c r="Y14" s="87"/>
      <c r="Z14" s="88"/>
      <c r="AA14" s="404">
        <v>0.243125</v>
      </c>
      <c r="AB14" s="88">
        <v>152</v>
      </c>
      <c r="AC14" s="194">
        <f>AB14/275*70</f>
        <v>38.69090909090909</v>
      </c>
      <c r="AD14" s="367">
        <f>M14+P14+S14+Y14</f>
        <v>133.88249932128915</v>
      </c>
      <c r="AE14" s="497">
        <v>4</v>
      </c>
    </row>
    <row r="15" spans="1:31" ht="18" customHeight="1" thickBot="1">
      <c r="A15" s="511"/>
      <c r="B15" s="660" t="s">
        <v>255</v>
      </c>
      <c r="C15" s="841" t="s">
        <v>12</v>
      </c>
      <c r="D15" s="878">
        <v>36701</v>
      </c>
      <c r="E15" s="742" t="s">
        <v>21</v>
      </c>
      <c r="F15" s="530"/>
      <c r="G15" s="690" t="s">
        <v>226</v>
      </c>
      <c r="H15" s="699"/>
      <c r="I15" s="690" t="s">
        <v>281</v>
      </c>
      <c r="J15" s="285"/>
      <c r="K15" s="308">
        <v>0.234225</v>
      </c>
      <c r="L15" s="342">
        <v>148</v>
      </c>
      <c r="M15" s="195">
        <f t="shared" si="0"/>
        <v>41.774193548387096</v>
      </c>
      <c r="N15" s="317">
        <v>0.491377</v>
      </c>
      <c r="O15" s="248">
        <v>145</v>
      </c>
      <c r="P15" s="195">
        <f t="shared" si="1"/>
        <v>45.8498023715415</v>
      </c>
      <c r="Q15" s="329" t="s">
        <v>364</v>
      </c>
      <c r="R15" s="248">
        <v>136</v>
      </c>
      <c r="S15" s="195">
        <f>R15/294*100</f>
        <v>46.25850340136054</v>
      </c>
      <c r="T15" s="70"/>
      <c r="U15" s="108"/>
      <c r="V15" s="71"/>
      <c r="W15" s="109"/>
      <c r="X15" s="109"/>
      <c r="Y15" s="86"/>
      <c r="Z15" s="109"/>
      <c r="AA15" s="404">
        <v>0.243125</v>
      </c>
      <c r="AB15" s="109">
        <v>152</v>
      </c>
      <c r="AC15" s="195">
        <f>AB15/275*70</f>
        <v>38.69090909090909</v>
      </c>
      <c r="AD15" s="375">
        <f>M15+P15+S15+Y15</f>
        <v>133.88249932128915</v>
      </c>
      <c r="AE15" s="498"/>
    </row>
    <row r="16" spans="1:31" ht="20.25" customHeight="1">
      <c r="A16" s="512">
        <v>5</v>
      </c>
      <c r="B16" s="653" t="s">
        <v>284</v>
      </c>
      <c r="C16" s="837" t="s">
        <v>12</v>
      </c>
      <c r="D16" s="384">
        <v>29796</v>
      </c>
      <c r="E16" s="713" t="s">
        <v>21</v>
      </c>
      <c r="F16" s="529" t="s">
        <v>285</v>
      </c>
      <c r="G16" s="684" t="s">
        <v>226</v>
      </c>
      <c r="H16" s="696"/>
      <c r="I16" s="684" t="s">
        <v>242</v>
      </c>
      <c r="J16" s="279"/>
      <c r="K16" s="127"/>
      <c r="L16" s="142"/>
      <c r="M16" s="191"/>
      <c r="N16" s="314">
        <v>0.479201</v>
      </c>
      <c r="O16" s="267">
        <v>214</v>
      </c>
      <c r="P16" s="191">
        <f t="shared" si="1"/>
        <v>67.66798418972331</v>
      </c>
      <c r="Q16" s="324"/>
      <c r="R16" s="49"/>
      <c r="S16" s="202"/>
      <c r="T16" s="49"/>
      <c r="U16" s="49"/>
      <c r="V16" s="50"/>
      <c r="W16" s="49"/>
      <c r="X16" s="49"/>
      <c r="Y16" s="50"/>
      <c r="Z16" s="49"/>
      <c r="AA16" s="374">
        <v>0.24597222222222223</v>
      </c>
      <c r="AB16" s="49">
        <v>245</v>
      </c>
      <c r="AC16" s="206">
        <f>AB16/275*70</f>
        <v>62.36363636363636</v>
      </c>
      <c r="AD16" s="367">
        <f>M16+P16+S16+AC16+Y16</f>
        <v>130.0316205533597</v>
      </c>
      <c r="AE16" s="497">
        <v>5</v>
      </c>
    </row>
    <row r="17" spans="1:31" ht="17.25" customHeight="1" thickBot="1">
      <c r="A17" s="513"/>
      <c r="B17" s="658" t="s">
        <v>286</v>
      </c>
      <c r="C17" s="838" t="s">
        <v>12</v>
      </c>
      <c r="D17" s="378">
        <v>26932</v>
      </c>
      <c r="E17" s="736" t="s">
        <v>21</v>
      </c>
      <c r="F17" s="530"/>
      <c r="G17" s="686" t="s">
        <v>226</v>
      </c>
      <c r="H17" s="697"/>
      <c r="I17" s="686" t="s">
        <v>287</v>
      </c>
      <c r="J17" s="282"/>
      <c r="K17" s="131"/>
      <c r="L17" s="139"/>
      <c r="M17" s="193"/>
      <c r="N17" s="313">
        <v>0.479201</v>
      </c>
      <c r="O17" s="268">
        <v>214</v>
      </c>
      <c r="P17" s="193">
        <f t="shared" si="1"/>
        <v>67.66798418972331</v>
      </c>
      <c r="Q17" s="325"/>
      <c r="R17" s="98"/>
      <c r="S17" s="203"/>
      <c r="T17" s="98"/>
      <c r="U17" s="98"/>
      <c r="V17" s="99"/>
      <c r="W17" s="98"/>
      <c r="X17" s="98"/>
      <c r="Y17" s="99"/>
      <c r="Z17" s="98"/>
      <c r="AA17" s="372">
        <v>0.24597222222222223</v>
      </c>
      <c r="AB17" s="98">
        <v>245</v>
      </c>
      <c r="AC17" s="193">
        <f>AB17/275*70</f>
        <v>62.36363636363636</v>
      </c>
      <c r="AD17" s="366">
        <f>M17+P17+S17+AC17+Y17</f>
        <v>130.0316205533597</v>
      </c>
      <c r="AE17" s="498"/>
    </row>
    <row r="18" spans="1:31" ht="15.75" customHeight="1">
      <c r="A18" s="512">
        <v>6</v>
      </c>
      <c r="B18" s="653" t="s">
        <v>104</v>
      </c>
      <c r="C18" s="837" t="s">
        <v>24</v>
      </c>
      <c r="D18" s="384">
        <v>31136</v>
      </c>
      <c r="E18" s="713" t="s">
        <v>65</v>
      </c>
      <c r="F18" s="529" t="s">
        <v>224</v>
      </c>
      <c r="G18" s="684" t="s">
        <v>89</v>
      </c>
      <c r="H18" s="696"/>
      <c r="I18" s="684" t="s">
        <v>106</v>
      </c>
      <c r="J18" s="279"/>
      <c r="K18" s="91">
        <v>0.245938</v>
      </c>
      <c r="L18" s="187">
        <v>224</v>
      </c>
      <c r="M18" s="191">
        <f t="shared" si="0"/>
        <v>63.225806451612904</v>
      </c>
      <c r="N18" s="312">
        <v>0.495972</v>
      </c>
      <c r="O18" s="257">
        <v>211</v>
      </c>
      <c r="P18" s="191">
        <f t="shared" si="1"/>
        <v>66.7193675889328</v>
      </c>
      <c r="Q18" s="324"/>
      <c r="R18" s="49"/>
      <c r="S18" s="202"/>
      <c r="T18" s="82"/>
      <c r="U18" s="47"/>
      <c r="V18" s="48"/>
      <c r="W18" s="51"/>
      <c r="X18" s="49"/>
      <c r="Y18" s="48"/>
      <c r="Z18" s="49"/>
      <c r="AA18" s="49"/>
      <c r="AB18" s="49"/>
      <c r="AC18" s="191"/>
      <c r="AD18" s="367">
        <f t="shared" si="2"/>
        <v>129.9451740405457</v>
      </c>
      <c r="AE18" s="497">
        <v>6</v>
      </c>
    </row>
    <row r="19" spans="1:31" ht="19.5" customHeight="1" thickBot="1">
      <c r="A19" s="513"/>
      <c r="B19" s="658" t="s">
        <v>107</v>
      </c>
      <c r="C19" s="838" t="s">
        <v>24</v>
      </c>
      <c r="D19" s="378">
        <v>30436</v>
      </c>
      <c r="E19" s="736" t="s">
        <v>105</v>
      </c>
      <c r="F19" s="530"/>
      <c r="G19" s="686"/>
      <c r="H19" s="697"/>
      <c r="I19" s="686" t="s">
        <v>91</v>
      </c>
      <c r="J19" s="282"/>
      <c r="K19" s="94">
        <v>0.245938</v>
      </c>
      <c r="L19" s="189">
        <v>224</v>
      </c>
      <c r="M19" s="193">
        <f t="shared" si="0"/>
        <v>63.225806451612904</v>
      </c>
      <c r="N19" s="318">
        <v>0.495972</v>
      </c>
      <c r="O19" s="259">
        <v>211</v>
      </c>
      <c r="P19" s="193">
        <f t="shared" si="1"/>
        <v>66.7193675889328</v>
      </c>
      <c r="Q19" s="325"/>
      <c r="R19" s="98"/>
      <c r="S19" s="203"/>
      <c r="T19" s="114"/>
      <c r="U19" s="115"/>
      <c r="V19" s="95"/>
      <c r="W19" s="100"/>
      <c r="X19" s="98"/>
      <c r="Y19" s="95"/>
      <c r="Z19" s="98"/>
      <c r="AA19" s="98"/>
      <c r="AB19" s="98"/>
      <c r="AC19" s="193"/>
      <c r="AD19" s="366">
        <f t="shared" si="2"/>
        <v>129.9451740405457</v>
      </c>
      <c r="AE19" s="498"/>
    </row>
    <row r="20" spans="1:31" ht="15.75" customHeight="1">
      <c r="A20" s="512">
        <v>7</v>
      </c>
      <c r="B20" s="646" t="s">
        <v>138</v>
      </c>
      <c r="C20" s="837" t="s">
        <v>24</v>
      </c>
      <c r="D20" s="384">
        <v>27016</v>
      </c>
      <c r="E20" s="713" t="s">
        <v>105</v>
      </c>
      <c r="F20" s="529" t="s">
        <v>345</v>
      </c>
      <c r="G20" s="707"/>
      <c r="H20" s="696"/>
      <c r="I20" s="684" t="s">
        <v>91</v>
      </c>
      <c r="J20" s="279"/>
      <c r="K20" s="127"/>
      <c r="L20" s="142"/>
      <c r="M20" s="191"/>
      <c r="N20" s="130"/>
      <c r="O20" s="49"/>
      <c r="P20" s="202"/>
      <c r="Q20" s="324" t="s">
        <v>346</v>
      </c>
      <c r="R20" s="257">
        <v>211</v>
      </c>
      <c r="S20" s="191">
        <f>R20/294*100</f>
        <v>71.7687074829932</v>
      </c>
      <c r="T20" s="49"/>
      <c r="U20" s="49"/>
      <c r="V20" s="50"/>
      <c r="W20" s="49"/>
      <c r="X20" s="49"/>
      <c r="Y20" s="50"/>
      <c r="Z20" s="49"/>
      <c r="AA20" s="374">
        <v>0.24703703703703703</v>
      </c>
      <c r="AB20" s="49">
        <v>181</v>
      </c>
      <c r="AC20" s="206">
        <f>AB20/275*70</f>
        <v>46.07272727272728</v>
      </c>
      <c r="AD20" s="367">
        <f>M20+P20+S20+AC20+Y20</f>
        <v>117.84143475572047</v>
      </c>
      <c r="AE20" s="497">
        <v>7</v>
      </c>
    </row>
    <row r="21" spans="1:31" ht="16.5" customHeight="1" thickBot="1">
      <c r="A21" s="513"/>
      <c r="B21" s="658" t="s">
        <v>139</v>
      </c>
      <c r="C21" s="838" t="s">
        <v>24</v>
      </c>
      <c r="D21" s="378">
        <v>32393</v>
      </c>
      <c r="E21" s="736" t="s">
        <v>105</v>
      </c>
      <c r="F21" s="530"/>
      <c r="G21" s="708"/>
      <c r="H21" s="697"/>
      <c r="I21" s="686" t="s">
        <v>100</v>
      </c>
      <c r="J21" s="282"/>
      <c r="K21" s="131"/>
      <c r="L21" s="139"/>
      <c r="M21" s="193"/>
      <c r="N21" s="146"/>
      <c r="O21" s="147"/>
      <c r="P21" s="203"/>
      <c r="Q21" s="325" t="s">
        <v>347</v>
      </c>
      <c r="R21" s="259">
        <v>211</v>
      </c>
      <c r="S21" s="211">
        <f>R21/294*100</f>
        <v>71.7687074829932</v>
      </c>
      <c r="T21" s="98"/>
      <c r="U21" s="98"/>
      <c r="V21" s="99"/>
      <c r="W21" s="98"/>
      <c r="X21" s="98"/>
      <c r="Y21" s="99"/>
      <c r="Z21" s="98"/>
      <c r="AA21" s="372">
        <v>0.24703703703703703</v>
      </c>
      <c r="AB21" s="98">
        <v>181</v>
      </c>
      <c r="AC21" s="193">
        <f>AB21/275*70</f>
        <v>46.07272727272728</v>
      </c>
      <c r="AD21" s="366">
        <f>M21+P21+S21+AC21+Y21</f>
        <v>117.84143475572047</v>
      </c>
      <c r="AE21" s="498"/>
    </row>
    <row r="22" spans="1:31" ht="15.75" customHeight="1">
      <c r="A22" s="512">
        <v>8</v>
      </c>
      <c r="B22" s="653" t="s">
        <v>241</v>
      </c>
      <c r="C22" s="837" t="s">
        <v>33</v>
      </c>
      <c r="D22" s="384">
        <v>37349</v>
      </c>
      <c r="E22" s="713" t="s">
        <v>21</v>
      </c>
      <c r="F22" s="529" t="s">
        <v>22</v>
      </c>
      <c r="G22" s="684" t="s">
        <v>226</v>
      </c>
      <c r="H22" s="701"/>
      <c r="I22" s="684" t="s">
        <v>242</v>
      </c>
      <c r="J22" s="275"/>
      <c r="K22" s="91">
        <v>0.241088</v>
      </c>
      <c r="L22" s="187">
        <v>184</v>
      </c>
      <c r="M22" s="191">
        <f>L22/248*70</f>
        <v>51.935483870967744</v>
      </c>
      <c r="N22" s="314">
        <v>0.491481</v>
      </c>
      <c r="O22" s="267">
        <v>171</v>
      </c>
      <c r="P22" s="191">
        <f t="shared" si="1"/>
        <v>54.07114624505929</v>
      </c>
      <c r="Q22" s="330"/>
      <c r="R22" s="121"/>
      <c r="S22" s="191"/>
      <c r="T22" s="49"/>
      <c r="U22" s="49"/>
      <c r="V22" s="50"/>
      <c r="W22" s="49"/>
      <c r="X22" s="49"/>
      <c r="Y22" s="50"/>
      <c r="Z22" s="49"/>
      <c r="AA22" s="49"/>
      <c r="AB22" s="49"/>
      <c r="AC22" s="191"/>
      <c r="AD22" s="367">
        <f t="shared" si="2"/>
        <v>106.00663011602703</v>
      </c>
      <c r="AE22" s="497">
        <v>8</v>
      </c>
    </row>
    <row r="23" spans="1:31" ht="16.5" customHeight="1" thickBot="1">
      <c r="A23" s="513"/>
      <c r="B23" s="658" t="s">
        <v>85</v>
      </c>
      <c r="C23" s="838" t="s">
        <v>24</v>
      </c>
      <c r="D23" s="378">
        <v>34879</v>
      </c>
      <c r="E23" s="736" t="s">
        <v>21</v>
      </c>
      <c r="F23" s="530"/>
      <c r="G23" s="686" t="s">
        <v>226</v>
      </c>
      <c r="H23" s="702"/>
      <c r="I23" s="686" t="s">
        <v>816</v>
      </c>
      <c r="J23" s="277"/>
      <c r="K23" s="94">
        <v>0.241088</v>
      </c>
      <c r="L23" s="189">
        <v>184</v>
      </c>
      <c r="M23" s="193">
        <f>L23/248*70</f>
        <v>51.935483870967744</v>
      </c>
      <c r="N23" s="318">
        <v>0.491481</v>
      </c>
      <c r="O23" s="259">
        <v>171</v>
      </c>
      <c r="P23" s="193">
        <f t="shared" si="1"/>
        <v>54.07114624505929</v>
      </c>
      <c r="Q23" s="331"/>
      <c r="R23" s="97"/>
      <c r="S23" s="193"/>
      <c r="T23" s="98"/>
      <c r="U23" s="98"/>
      <c r="V23" s="99"/>
      <c r="W23" s="98"/>
      <c r="X23" s="98"/>
      <c r="Y23" s="99"/>
      <c r="Z23" s="98"/>
      <c r="AA23" s="98"/>
      <c r="AB23" s="98"/>
      <c r="AC23" s="193"/>
      <c r="AD23" s="366">
        <f t="shared" si="2"/>
        <v>106.00663011602703</v>
      </c>
      <c r="AE23" s="498"/>
    </row>
    <row r="24" spans="1:31" ht="16.5" customHeight="1">
      <c r="A24" s="512">
        <v>9</v>
      </c>
      <c r="B24" s="653" t="s">
        <v>320</v>
      </c>
      <c r="C24" s="837" t="s">
        <v>24</v>
      </c>
      <c r="D24" s="384">
        <v>31443</v>
      </c>
      <c r="E24" s="713" t="s">
        <v>21</v>
      </c>
      <c r="F24" s="529" t="s">
        <v>321</v>
      </c>
      <c r="G24" s="684" t="s">
        <v>25</v>
      </c>
      <c r="H24" s="701"/>
      <c r="I24" s="684" t="s">
        <v>23</v>
      </c>
      <c r="J24" s="275"/>
      <c r="K24" s="127"/>
      <c r="L24" s="128"/>
      <c r="M24" s="198"/>
      <c r="N24" s="312">
        <v>0.499132</v>
      </c>
      <c r="O24" s="257">
        <v>0</v>
      </c>
      <c r="P24" s="191">
        <f t="shared" si="1"/>
        <v>0</v>
      </c>
      <c r="Q24" s="324" t="s">
        <v>322</v>
      </c>
      <c r="R24" s="257">
        <v>294</v>
      </c>
      <c r="S24" s="191">
        <f aca="true" t="shared" si="3" ref="S24:S32">R24/294*100</f>
        <v>100</v>
      </c>
      <c r="T24" s="49"/>
      <c r="U24" s="49"/>
      <c r="V24" s="50"/>
      <c r="W24" s="49"/>
      <c r="X24" s="49"/>
      <c r="Y24" s="50"/>
      <c r="Z24" s="49"/>
      <c r="AA24" s="49"/>
      <c r="AB24" s="49"/>
      <c r="AC24" s="198"/>
      <c r="AD24" s="367">
        <f t="shared" si="2"/>
        <v>100</v>
      </c>
      <c r="AE24" s="497">
        <v>9</v>
      </c>
    </row>
    <row r="25" spans="1:31" ht="18" customHeight="1" thickBot="1">
      <c r="A25" s="513"/>
      <c r="B25" s="658" t="s">
        <v>97</v>
      </c>
      <c r="C25" s="838" t="s">
        <v>24</v>
      </c>
      <c r="D25" s="378">
        <v>33241</v>
      </c>
      <c r="E25" s="736" t="s">
        <v>21</v>
      </c>
      <c r="F25" s="530"/>
      <c r="G25" s="686"/>
      <c r="H25" s="702"/>
      <c r="I25" s="686" t="s">
        <v>23</v>
      </c>
      <c r="J25" s="277"/>
      <c r="K25" s="131"/>
      <c r="L25" s="132"/>
      <c r="M25" s="199"/>
      <c r="N25" s="318">
        <v>0.499132</v>
      </c>
      <c r="O25" s="259">
        <v>0</v>
      </c>
      <c r="P25" s="193">
        <f t="shared" si="1"/>
        <v>0</v>
      </c>
      <c r="Q25" s="325" t="s">
        <v>323</v>
      </c>
      <c r="R25" s="259">
        <v>294</v>
      </c>
      <c r="S25" s="193">
        <f t="shared" si="3"/>
        <v>100</v>
      </c>
      <c r="T25" s="98"/>
      <c r="U25" s="98"/>
      <c r="V25" s="99"/>
      <c r="W25" s="98"/>
      <c r="X25" s="98"/>
      <c r="Y25" s="99"/>
      <c r="Z25" s="98"/>
      <c r="AA25" s="98"/>
      <c r="AB25" s="98"/>
      <c r="AC25" s="199"/>
      <c r="AD25" s="366">
        <f t="shared" si="2"/>
        <v>100</v>
      </c>
      <c r="AE25" s="498"/>
    </row>
    <row r="26" spans="1:31" ht="15.75" customHeight="1">
      <c r="A26" s="512">
        <v>10</v>
      </c>
      <c r="B26" s="659" t="s">
        <v>16</v>
      </c>
      <c r="C26" s="840" t="s">
        <v>24</v>
      </c>
      <c r="D26" s="877">
        <v>36947</v>
      </c>
      <c r="E26" s="739" t="s">
        <v>10</v>
      </c>
      <c r="F26" s="529" t="s">
        <v>231</v>
      </c>
      <c r="G26" s="709"/>
      <c r="H26" s="710"/>
      <c r="I26" s="691" t="s">
        <v>17</v>
      </c>
      <c r="J26" s="290"/>
      <c r="K26" s="125"/>
      <c r="L26" s="113"/>
      <c r="M26" s="196"/>
      <c r="N26" s="126"/>
      <c r="O26" s="88"/>
      <c r="P26" s="204"/>
      <c r="Q26" s="328" t="s">
        <v>327</v>
      </c>
      <c r="R26" s="350">
        <v>263</v>
      </c>
      <c r="S26" s="194">
        <f t="shared" si="3"/>
        <v>89.45578231292517</v>
      </c>
      <c r="T26" s="88"/>
      <c r="U26" s="88"/>
      <c r="V26" s="89"/>
      <c r="W26" s="88"/>
      <c r="X26" s="88"/>
      <c r="Y26" s="89"/>
      <c r="Z26" s="88"/>
      <c r="AA26" s="88"/>
      <c r="AB26" s="88"/>
      <c r="AC26" s="196"/>
      <c r="AD26" s="377">
        <f t="shared" si="2"/>
        <v>89.45578231292517</v>
      </c>
      <c r="AE26" s="497">
        <v>10</v>
      </c>
    </row>
    <row r="27" spans="1:31" ht="15.75" customHeight="1">
      <c r="A27" s="519"/>
      <c r="B27" s="661" t="s">
        <v>233</v>
      </c>
      <c r="C27" s="842" t="s">
        <v>12</v>
      </c>
      <c r="D27" s="879">
        <v>34193</v>
      </c>
      <c r="E27" s="745" t="s">
        <v>10</v>
      </c>
      <c r="F27" s="531"/>
      <c r="G27" s="722"/>
      <c r="H27" s="706"/>
      <c r="I27" s="688" t="s">
        <v>17</v>
      </c>
      <c r="J27" s="291"/>
      <c r="K27" s="83"/>
      <c r="L27" s="80"/>
      <c r="M27" s="200"/>
      <c r="N27" s="64"/>
      <c r="O27" s="56"/>
      <c r="P27" s="208"/>
      <c r="Q27" s="326" t="s">
        <v>328</v>
      </c>
      <c r="R27" s="345">
        <v>263</v>
      </c>
      <c r="S27" s="192">
        <f t="shared" si="3"/>
        <v>89.45578231292517</v>
      </c>
      <c r="T27" s="56"/>
      <c r="U27" s="56"/>
      <c r="V27" s="57"/>
      <c r="W27" s="56"/>
      <c r="X27" s="56"/>
      <c r="Y27" s="57"/>
      <c r="Z27" s="56"/>
      <c r="AA27" s="56"/>
      <c r="AB27" s="56"/>
      <c r="AC27" s="200"/>
      <c r="AD27" s="368">
        <f t="shared" si="2"/>
        <v>89.45578231292517</v>
      </c>
      <c r="AE27" s="499"/>
    </row>
    <row r="28" spans="1:31" ht="15.75" customHeight="1" thickBot="1">
      <c r="A28" s="513"/>
      <c r="B28" s="660" t="s">
        <v>188</v>
      </c>
      <c r="C28" s="841" t="s">
        <v>24</v>
      </c>
      <c r="D28" s="878">
        <v>36504</v>
      </c>
      <c r="E28" s="742" t="s">
        <v>94</v>
      </c>
      <c r="F28" s="530"/>
      <c r="G28" s="700"/>
      <c r="H28" s="724"/>
      <c r="I28" s="690" t="s">
        <v>329</v>
      </c>
      <c r="J28" s="286"/>
      <c r="K28" s="85"/>
      <c r="L28" s="134"/>
      <c r="M28" s="201"/>
      <c r="N28" s="135"/>
      <c r="O28" s="109"/>
      <c r="P28" s="201"/>
      <c r="Q28" s="329" t="s">
        <v>330</v>
      </c>
      <c r="R28" s="248">
        <v>263</v>
      </c>
      <c r="S28" s="195">
        <f t="shared" si="3"/>
        <v>89.45578231292517</v>
      </c>
      <c r="T28" s="109"/>
      <c r="U28" s="109"/>
      <c r="V28" s="86"/>
      <c r="W28" s="136"/>
      <c r="X28" s="109"/>
      <c r="Y28" s="71"/>
      <c r="Z28" s="109"/>
      <c r="AA28" s="109"/>
      <c r="AB28" s="109"/>
      <c r="AC28" s="201"/>
      <c r="AD28" s="366">
        <f t="shared" si="2"/>
        <v>89.45578231292517</v>
      </c>
      <c r="AE28" s="498"/>
    </row>
    <row r="29" spans="1:31" ht="15" customHeight="1">
      <c r="A29" s="510">
        <v>11</v>
      </c>
      <c r="B29" s="653" t="s">
        <v>331</v>
      </c>
      <c r="C29" s="837" t="s">
        <v>24</v>
      </c>
      <c r="D29" s="384">
        <v>36843</v>
      </c>
      <c r="E29" s="713" t="s">
        <v>65</v>
      </c>
      <c r="F29" s="529" t="s">
        <v>332</v>
      </c>
      <c r="G29" s="685"/>
      <c r="H29" s="437"/>
      <c r="I29" s="684" t="s">
        <v>686</v>
      </c>
      <c r="J29" s="276"/>
      <c r="K29" s="137"/>
      <c r="L29" s="138"/>
      <c r="M29" s="202"/>
      <c r="N29" s="130"/>
      <c r="O29" s="49"/>
      <c r="P29" s="202"/>
      <c r="Q29" s="324" t="s">
        <v>334</v>
      </c>
      <c r="R29" s="257">
        <v>255</v>
      </c>
      <c r="S29" s="191">
        <f t="shared" si="3"/>
        <v>86.73469387755102</v>
      </c>
      <c r="T29" s="49"/>
      <c r="U29" s="49"/>
      <c r="V29" s="50"/>
      <c r="W29" s="51"/>
      <c r="X29" s="49"/>
      <c r="Y29" s="48"/>
      <c r="Z29" s="49"/>
      <c r="AA29" s="49"/>
      <c r="AB29" s="49"/>
      <c r="AC29" s="202"/>
      <c r="AD29" s="367">
        <f t="shared" si="2"/>
        <v>86.73469387755102</v>
      </c>
      <c r="AE29" s="497">
        <v>11</v>
      </c>
    </row>
    <row r="30" spans="1:31" ht="15.75" customHeight="1" thickBot="1">
      <c r="A30" s="511"/>
      <c r="B30" s="658" t="s">
        <v>171</v>
      </c>
      <c r="C30" s="838" t="s">
        <v>24</v>
      </c>
      <c r="D30" s="378">
        <v>37295</v>
      </c>
      <c r="E30" s="736" t="s">
        <v>65</v>
      </c>
      <c r="F30" s="530"/>
      <c r="G30" s="708"/>
      <c r="H30" s="697"/>
      <c r="I30" s="686" t="s">
        <v>846</v>
      </c>
      <c r="J30" s="282"/>
      <c r="K30" s="131"/>
      <c r="L30" s="139"/>
      <c r="M30" s="199"/>
      <c r="N30" s="133"/>
      <c r="O30" s="98"/>
      <c r="P30" s="203"/>
      <c r="Q30" s="325" t="s">
        <v>335</v>
      </c>
      <c r="R30" s="259">
        <v>255</v>
      </c>
      <c r="S30" s="193">
        <f t="shared" si="3"/>
        <v>86.73469387755102</v>
      </c>
      <c r="T30" s="114"/>
      <c r="U30" s="115"/>
      <c r="V30" s="95"/>
      <c r="W30" s="98"/>
      <c r="X30" s="98"/>
      <c r="Y30" s="99"/>
      <c r="Z30" s="98"/>
      <c r="AA30" s="98"/>
      <c r="AB30" s="98"/>
      <c r="AC30" s="199"/>
      <c r="AD30" s="366">
        <f t="shared" si="2"/>
        <v>86.73469387755102</v>
      </c>
      <c r="AE30" s="498"/>
    </row>
    <row r="31" spans="1:31" ht="13.5" customHeight="1">
      <c r="A31" s="512">
        <v>12</v>
      </c>
      <c r="B31" s="659" t="s">
        <v>306</v>
      </c>
      <c r="C31" s="840" t="s">
        <v>96</v>
      </c>
      <c r="D31" s="877">
        <v>18325</v>
      </c>
      <c r="E31" s="739" t="s">
        <v>26</v>
      </c>
      <c r="F31" s="529" t="s">
        <v>111</v>
      </c>
      <c r="G31" s="691" t="s">
        <v>112</v>
      </c>
      <c r="H31" s="710"/>
      <c r="I31" s="691"/>
      <c r="J31" s="288"/>
      <c r="K31" s="112"/>
      <c r="L31" s="113"/>
      <c r="M31" s="196"/>
      <c r="N31" s="316">
        <v>0.487303</v>
      </c>
      <c r="O31" s="350">
        <v>96</v>
      </c>
      <c r="P31" s="194">
        <f>O31/253*80</f>
        <v>30.35573122529644</v>
      </c>
      <c r="Q31" s="328" t="s">
        <v>360</v>
      </c>
      <c r="R31" s="350">
        <v>149</v>
      </c>
      <c r="S31" s="194">
        <f t="shared" si="3"/>
        <v>50.68027210884354</v>
      </c>
      <c r="T31" s="88"/>
      <c r="U31" s="88"/>
      <c r="V31" s="89"/>
      <c r="W31" s="88"/>
      <c r="X31" s="88"/>
      <c r="Y31" s="89"/>
      <c r="Z31" s="88"/>
      <c r="AA31" s="88"/>
      <c r="AB31" s="88"/>
      <c r="AC31" s="196"/>
      <c r="AD31" s="367">
        <f t="shared" si="2"/>
        <v>81.03600333413998</v>
      </c>
      <c r="AE31" s="497">
        <v>12</v>
      </c>
    </row>
    <row r="32" spans="1:31" ht="16.5" customHeight="1" thickBot="1">
      <c r="A32" s="513"/>
      <c r="B32" s="660" t="s">
        <v>70</v>
      </c>
      <c r="C32" s="841" t="s">
        <v>33</v>
      </c>
      <c r="D32" s="878">
        <v>18304</v>
      </c>
      <c r="E32" s="742" t="s">
        <v>26</v>
      </c>
      <c r="F32" s="530"/>
      <c r="G32" s="690" t="s">
        <v>307</v>
      </c>
      <c r="H32" s="705"/>
      <c r="I32" s="690" t="s">
        <v>27</v>
      </c>
      <c r="J32" s="289"/>
      <c r="K32" s="116"/>
      <c r="L32" s="117"/>
      <c r="M32" s="197"/>
      <c r="N32" s="317">
        <v>0.487303</v>
      </c>
      <c r="O32" s="248">
        <v>96</v>
      </c>
      <c r="P32" s="195">
        <f>O32/253*80</f>
        <v>30.35573122529644</v>
      </c>
      <c r="Q32" s="329" t="s">
        <v>361</v>
      </c>
      <c r="R32" s="248">
        <v>149</v>
      </c>
      <c r="S32" s="195">
        <f t="shared" si="3"/>
        <v>50.68027210884354</v>
      </c>
      <c r="T32" s="109"/>
      <c r="U32" s="109"/>
      <c r="V32" s="86"/>
      <c r="W32" s="109"/>
      <c r="X32" s="109"/>
      <c r="Y32" s="86"/>
      <c r="Z32" s="109"/>
      <c r="AA32" s="109"/>
      <c r="AB32" s="109"/>
      <c r="AC32" s="197"/>
      <c r="AD32" s="366">
        <f t="shared" si="2"/>
        <v>81.03600333413998</v>
      </c>
      <c r="AE32" s="498"/>
    </row>
    <row r="33" spans="1:31" ht="16.5" customHeight="1">
      <c r="A33" s="520">
        <v>13</v>
      </c>
      <c r="B33" s="653" t="s">
        <v>278</v>
      </c>
      <c r="C33" s="837" t="s">
        <v>169</v>
      </c>
      <c r="D33" s="384">
        <v>30221</v>
      </c>
      <c r="E33" s="713" t="s">
        <v>279</v>
      </c>
      <c r="F33" s="529" t="s">
        <v>280</v>
      </c>
      <c r="G33" s="684"/>
      <c r="H33" s="696"/>
      <c r="I33" s="684" t="s">
        <v>164</v>
      </c>
      <c r="J33" s="279"/>
      <c r="K33" s="127"/>
      <c r="L33" s="142"/>
      <c r="M33" s="202"/>
      <c r="N33" s="312">
        <v>0.494954</v>
      </c>
      <c r="O33" s="257">
        <v>253</v>
      </c>
      <c r="P33" s="191">
        <f>O33/253*80</f>
        <v>80</v>
      </c>
      <c r="Q33" s="324"/>
      <c r="R33" s="49"/>
      <c r="S33" s="202"/>
      <c r="T33" s="49"/>
      <c r="U33" s="49"/>
      <c r="V33" s="50"/>
      <c r="W33" s="49"/>
      <c r="X33" s="49"/>
      <c r="Y33" s="50"/>
      <c r="Z33" s="49"/>
      <c r="AA33" s="49"/>
      <c r="AB33" s="49"/>
      <c r="AC33" s="202"/>
      <c r="AD33" s="367">
        <f t="shared" si="2"/>
        <v>80</v>
      </c>
      <c r="AE33" s="497">
        <v>13</v>
      </c>
    </row>
    <row r="34" spans="1:31" ht="15.75" customHeight="1" thickBot="1">
      <c r="A34" s="521"/>
      <c r="B34" s="658" t="s">
        <v>92</v>
      </c>
      <c r="C34" s="838" t="s">
        <v>24</v>
      </c>
      <c r="D34" s="378">
        <v>26979</v>
      </c>
      <c r="E34" s="736" t="s">
        <v>26</v>
      </c>
      <c r="F34" s="530"/>
      <c r="G34" s="686"/>
      <c r="H34" s="697"/>
      <c r="I34" s="686"/>
      <c r="J34" s="282"/>
      <c r="K34" s="143"/>
      <c r="L34" s="139"/>
      <c r="M34" s="203"/>
      <c r="N34" s="313">
        <v>0.494954</v>
      </c>
      <c r="O34" s="268">
        <v>253</v>
      </c>
      <c r="P34" s="193">
        <f>O34/253*80</f>
        <v>80</v>
      </c>
      <c r="Q34" s="325"/>
      <c r="R34" s="98"/>
      <c r="S34" s="203"/>
      <c r="T34" s="98"/>
      <c r="U34" s="98"/>
      <c r="V34" s="99"/>
      <c r="W34" s="98"/>
      <c r="X34" s="98"/>
      <c r="Y34" s="99"/>
      <c r="Z34" s="98"/>
      <c r="AA34" s="98"/>
      <c r="AB34" s="98"/>
      <c r="AC34" s="203"/>
      <c r="AD34" s="366">
        <f t="shared" si="2"/>
        <v>80</v>
      </c>
      <c r="AE34" s="498"/>
    </row>
    <row r="35" spans="1:31" ht="16.5" customHeight="1">
      <c r="A35" s="512">
        <v>14</v>
      </c>
      <c r="B35" s="659" t="s">
        <v>86</v>
      </c>
      <c r="C35" s="840" t="s">
        <v>24</v>
      </c>
      <c r="D35" s="877">
        <v>30525</v>
      </c>
      <c r="E35" s="739" t="s">
        <v>105</v>
      </c>
      <c r="F35" s="529" t="s">
        <v>338</v>
      </c>
      <c r="G35" s="709"/>
      <c r="H35" s="710"/>
      <c r="I35" s="691" t="s">
        <v>847</v>
      </c>
      <c r="J35" s="290"/>
      <c r="K35" s="125"/>
      <c r="L35" s="113"/>
      <c r="M35" s="196"/>
      <c r="N35" s="140"/>
      <c r="O35" s="141"/>
      <c r="P35" s="204"/>
      <c r="Q35" s="328" t="s">
        <v>339</v>
      </c>
      <c r="R35" s="350">
        <v>232</v>
      </c>
      <c r="S35" s="194">
        <f>R35/294*100</f>
        <v>78.91156462585033</v>
      </c>
      <c r="T35" s="88"/>
      <c r="U35" s="88"/>
      <c r="V35" s="89"/>
      <c r="W35" s="88"/>
      <c r="X35" s="88"/>
      <c r="Y35" s="89"/>
      <c r="Z35" s="88"/>
      <c r="AA35" s="88"/>
      <c r="AB35" s="88"/>
      <c r="AC35" s="196"/>
      <c r="AD35" s="367">
        <f t="shared" si="2"/>
        <v>78.91156462585033</v>
      </c>
      <c r="AE35" s="497">
        <v>14</v>
      </c>
    </row>
    <row r="36" spans="1:31" ht="16.5" customHeight="1" thickBot="1">
      <c r="A36" s="513"/>
      <c r="B36" s="660" t="s">
        <v>37</v>
      </c>
      <c r="C36" s="841" t="s">
        <v>24</v>
      </c>
      <c r="D36" s="878">
        <v>32258</v>
      </c>
      <c r="E36" s="742" t="s">
        <v>38</v>
      </c>
      <c r="F36" s="530"/>
      <c r="G36" s="712"/>
      <c r="H36" s="705"/>
      <c r="I36" s="690" t="s">
        <v>39</v>
      </c>
      <c r="J36" s="292"/>
      <c r="K36" s="144"/>
      <c r="L36" s="117"/>
      <c r="M36" s="197"/>
      <c r="N36" s="135"/>
      <c r="O36" s="109"/>
      <c r="P36" s="201"/>
      <c r="Q36" s="329" t="s">
        <v>340</v>
      </c>
      <c r="R36" s="248">
        <v>232</v>
      </c>
      <c r="S36" s="195">
        <f>R36/294*100</f>
        <v>78.91156462585033</v>
      </c>
      <c r="T36" s="109"/>
      <c r="U36" s="109"/>
      <c r="V36" s="86"/>
      <c r="W36" s="109"/>
      <c r="X36" s="109"/>
      <c r="Y36" s="86"/>
      <c r="Z36" s="109"/>
      <c r="AA36" s="109"/>
      <c r="AB36" s="109"/>
      <c r="AC36" s="197"/>
      <c r="AD36" s="366">
        <f t="shared" si="2"/>
        <v>78.91156462585033</v>
      </c>
      <c r="AE36" s="498"/>
    </row>
    <row r="37" spans="1:31" ht="16.5" customHeight="1">
      <c r="A37" s="507">
        <v>15</v>
      </c>
      <c r="B37" s="653" t="s">
        <v>98</v>
      </c>
      <c r="C37" s="837" t="s">
        <v>33</v>
      </c>
      <c r="D37" s="384">
        <v>23676</v>
      </c>
      <c r="E37" s="713" t="s">
        <v>26</v>
      </c>
      <c r="F37" s="529" t="s">
        <v>341</v>
      </c>
      <c r="G37" s="707"/>
      <c r="H37" s="696"/>
      <c r="I37" s="684" t="s">
        <v>91</v>
      </c>
      <c r="J37" s="279"/>
      <c r="K37" s="127"/>
      <c r="L37" s="142"/>
      <c r="M37" s="191"/>
      <c r="N37" s="130"/>
      <c r="O37" s="49"/>
      <c r="P37" s="202"/>
      <c r="Q37" s="324" t="s">
        <v>342</v>
      </c>
      <c r="R37" s="257">
        <v>229</v>
      </c>
      <c r="S37" s="191">
        <f>R37/294*100</f>
        <v>77.89115646258503</v>
      </c>
      <c r="T37" s="49"/>
      <c r="U37" s="49"/>
      <c r="V37" s="50"/>
      <c r="W37" s="49"/>
      <c r="X37" s="49"/>
      <c r="Y37" s="50"/>
      <c r="Z37" s="49"/>
      <c r="AA37" s="49"/>
      <c r="AB37" s="49"/>
      <c r="AC37" s="191"/>
      <c r="AD37" s="367">
        <f t="shared" si="2"/>
        <v>77.89115646258503</v>
      </c>
      <c r="AE37" s="497">
        <v>15</v>
      </c>
    </row>
    <row r="38" spans="1:31" ht="15" customHeight="1" thickBot="1">
      <c r="A38" s="508"/>
      <c r="B38" s="658" t="s">
        <v>343</v>
      </c>
      <c r="C38" s="838" t="s">
        <v>33</v>
      </c>
      <c r="D38" s="378">
        <v>25068</v>
      </c>
      <c r="E38" s="736" t="s">
        <v>26</v>
      </c>
      <c r="F38" s="530"/>
      <c r="G38" s="708"/>
      <c r="H38" s="697"/>
      <c r="I38" s="686"/>
      <c r="J38" s="282"/>
      <c r="K38" s="131"/>
      <c r="L38" s="139"/>
      <c r="M38" s="193"/>
      <c r="N38" s="133"/>
      <c r="O38" s="98"/>
      <c r="P38" s="203"/>
      <c r="Q38" s="325" t="s">
        <v>344</v>
      </c>
      <c r="R38" s="259">
        <v>229</v>
      </c>
      <c r="S38" s="193">
        <f>R38/294*100</f>
        <v>77.89115646258503</v>
      </c>
      <c r="T38" s="98"/>
      <c r="U38" s="98"/>
      <c r="V38" s="99"/>
      <c r="W38" s="98"/>
      <c r="X38" s="98"/>
      <c r="Y38" s="99"/>
      <c r="Z38" s="98"/>
      <c r="AA38" s="98"/>
      <c r="AB38" s="98"/>
      <c r="AC38" s="193"/>
      <c r="AD38" s="366">
        <f t="shared" si="2"/>
        <v>77.89115646258503</v>
      </c>
      <c r="AE38" s="498"/>
    </row>
    <row r="39" spans="1:31" ht="16.5" customHeight="1">
      <c r="A39" s="520">
        <v>16</v>
      </c>
      <c r="B39" s="653" t="s">
        <v>59</v>
      </c>
      <c r="C39" s="837" t="s">
        <v>24</v>
      </c>
      <c r="D39" s="384">
        <v>35851</v>
      </c>
      <c r="E39" s="713" t="s">
        <v>21</v>
      </c>
      <c r="F39" s="529" t="s">
        <v>225</v>
      </c>
      <c r="G39" s="684" t="s">
        <v>226</v>
      </c>
      <c r="H39" s="696"/>
      <c r="I39" s="684" t="s">
        <v>281</v>
      </c>
      <c r="J39" s="279"/>
      <c r="K39" s="127"/>
      <c r="L39" s="142"/>
      <c r="M39" s="202"/>
      <c r="N39" s="312">
        <v>0.494873</v>
      </c>
      <c r="O39" s="257">
        <v>236</v>
      </c>
      <c r="P39" s="191">
        <f>O39/253*80</f>
        <v>74.62450592885376</v>
      </c>
      <c r="Q39" s="324"/>
      <c r="R39" s="49"/>
      <c r="S39" s="202"/>
      <c r="T39" s="49"/>
      <c r="U39" s="49"/>
      <c r="V39" s="50"/>
      <c r="W39" s="49"/>
      <c r="X39" s="49"/>
      <c r="Y39" s="50"/>
      <c r="Z39" s="49"/>
      <c r="AA39" s="49"/>
      <c r="AB39" s="49"/>
      <c r="AC39" s="202"/>
      <c r="AD39" s="367">
        <f t="shared" si="2"/>
        <v>74.62450592885376</v>
      </c>
      <c r="AE39" s="497">
        <v>16</v>
      </c>
    </row>
    <row r="40" spans="1:31" ht="15" customHeight="1" thickBot="1">
      <c r="A40" s="521"/>
      <c r="B40" s="658" t="s">
        <v>37</v>
      </c>
      <c r="C40" s="838" t="s">
        <v>24</v>
      </c>
      <c r="D40" s="378">
        <v>32258</v>
      </c>
      <c r="E40" s="736" t="s">
        <v>38</v>
      </c>
      <c r="F40" s="530"/>
      <c r="G40" s="686"/>
      <c r="H40" s="697"/>
      <c r="I40" s="686" t="s">
        <v>39</v>
      </c>
      <c r="J40" s="282"/>
      <c r="K40" s="131"/>
      <c r="L40" s="139"/>
      <c r="M40" s="203"/>
      <c r="N40" s="318">
        <v>0.494873</v>
      </c>
      <c r="O40" s="259">
        <v>236</v>
      </c>
      <c r="P40" s="193">
        <f>O40/253*80</f>
        <v>74.62450592885376</v>
      </c>
      <c r="Q40" s="325"/>
      <c r="R40" s="98"/>
      <c r="S40" s="203"/>
      <c r="T40" s="98"/>
      <c r="U40" s="98"/>
      <c r="V40" s="99"/>
      <c r="W40" s="98"/>
      <c r="X40" s="98"/>
      <c r="Y40" s="99"/>
      <c r="Z40" s="98"/>
      <c r="AA40" s="98"/>
      <c r="AB40" s="98"/>
      <c r="AC40" s="203"/>
      <c r="AD40" s="366">
        <f t="shared" si="2"/>
        <v>74.62450592885376</v>
      </c>
      <c r="AE40" s="498"/>
    </row>
    <row r="41" spans="1:31" ht="14.25" customHeight="1">
      <c r="A41" s="510">
        <v>17</v>
      </c>
      <c r="B41" s="659" t="s">
        <v>29</v>
      </c>
      <c r="C41" s="840" t="s">
        <v>96</v>
      </c>
      <c r="D41" s="877">
        <v>31336</v>
      </c>
      <c r="E41" s="739" t="s">
        <v>26</v>
      </c>
      <c r="F41" s="529" t="s">
        <v>30</v>
      </c>
      <c r="G41" s="691" t="s">
        <v>31</v>
      </c>
      <c r="H41" s="723"/>
      <c r="I41" s="691" t="s">
        <v>32</v>
      </c>
      <c r="J41" s="284"/>
      <c r="K41" s="307">
        <v>0.232106</v>
      </c>
      <c r="L41" s="341">
        <v>129</v>
      </c>
      <c r="M41" s="194">
        <f>L41/248*70</f>
        <v>36.41129032258064</v>
      </c>
      <c r="N41" s="319">
        <v>0.398009</v>
      </c>
      <c r="O41" s="352">
        <v>111</v>
      </c>
      <c r="P41" s="194">
        <f aca="true" t="shared" si="4" ref="P41:P49">O41/253*80</f>
        <v>35.098814229249015</v>
      </c>
      <c r="Q41" s="328"/>
      <c r="R41" s="88"/>
      <c r="S41" s="212"/>
      <c r="T41" s="88"/>
      <c r="U41" s="88"/>
      <c r="V41" s="89"/>
      <c r="W41" s="90"/>
      <c r="X41" s="88"/>
      <c r="Y41" s="87"/>
      <c r="Z41" s="88"/>
      <c r="AA41" s="88"/>
      <c r="AB41" s="88"/>
      <c r="AC41" s="194"/>
      <c r="AD41" s="377">
        <f t="shared" si="2"/>
        <v>71.51010455182966</v>
      </c>
      <c r="AE41" s="497">
        <v>17</v>
      </c>
    </row>
    <row r="42" spans="1:31" ht="16.5" customHeight="1" thickBot="1">
      <c r="A42" s="511"/>
      <c r="B42" s="660" t="s">
        <v>34</v>
      </c>
      <c r="C42" s="841" t="s">
        <v>96</v>
      </c>
      <c r="D42" s="878">
        <v>30858</v>
      </c>
      <c r="E42" s="742" t="s">
        <v>26</v>
      </c>
      <c r="F42" s="530"/>
      <c r="G42" s="690" t="s">
        <v>31</v>
      </c>
      <c r="H42" s="724"/>
      <c r="I42" s="690" t="s">
        <v>32</v>
      </c>
      <c r="J42" s="286"/>
      <c r="K42" s="308">
        <v>0.232106</v>
      </c>
      <c r="L42" s="342">
        <v>129</v>
      </c>
      <c r="M42" s="195">
        <f>L42/248*70</f>
        <v>36.41129032258064</v>
      </c>
      <c r="N42" s="317">
        <v>0.398009</v>
      </c>
      <c r="O42" s="248">
        <v>111</v>
      </c>
      <c r="P42" s="195">
        <f t="shared" si="4"/>
        <v>35.098814229249015</v>
      </c>
      <c r="Q42" s="329"/>
      <c r="R42" s="109"/>
      <c r="S42" s="201"/>
      <c r="T42" s="109"/>
      <c r="U42" s="109"/>
      <c r="V42" s="86"/>
      <c r="W42" s="136"/>
      <c r="X42" s="109"/>
      <c r="Y42" s="71"/>
      <c r="Z42" s="109"/>
      <c r="AA42" s="109"/>
      <c r="AB42" s="109"/>
      <c r="AC42" s="195"/>
      <c r="AD42" s="375">
        <f t="shared" si="2"/>
        <v>71.51010455182966</v>
      </c>
      <c r="AE42" s="498"/>
    </row>
    <row r="43" spans="1:31" ht="18" customHeight="1">
      <c r="A43" s="514">
        <v>18</v>
      </c>
      <c r="B43" s="662" t="s">
        <v>86</v>
      </c>
      <c r="C43" s="447" t="s">
        <v>24</v>
      </c>
      <c r="D43" s="382">
        <v>30525</v>
      </c>
      <c r="E43" s="713" t="s">
        <v>105</v>
      </c>
      <c r="F43" s="534" t="s">
        <v>651</v>
      </c>
      <c r="G43" s="711"/>
      <c r="H43" s="701"/>
      <c r="I43" s="684" t="s">
        <v>847</v>
      </c>
      <c r="J43" s="297"/>
      <c r="K43" s="49"/>
      <c r="L43" s="49"/>
      <c r="M43" s="198"/>
      <c r="N43" s="49"/>
      <c r="O43" s="49"/>
      <c r="P43" s="202"/>
      <c r="Q43" s="324"/>
      <c r="R43" s="360"/>
      <c r="S43" s="219"/>
      <c r="T43" s="49"/>
      <c r="U43" s="49"/>
      <c r="V43" s="48"/>
      <c r="W43" s="49"/>
      <c r="X43" s="49"/>
      <c r="Y43" s="50"/>
      <c r="Z43" s="49"/>
      <c r="AA43" s="965">
        <v>0.24687499999999998</v>
      </c>
      <c r="AB43" s="450">
        <v>275</v>
      </c>
      <c r="AC43" s="191">
        <f>AB43/275*70</f>
        <v>70</v>
      </c>
      <c r="AD43" s="367">
        <f t="shared" si="2"/>
        <v>70</v>
      </c>
      <c r="AE43" s="497">
        <v>18</v>
      </c>
    </row>
    <row r="44" spans="1:31" ht="15.75" customHeight="1" thickBot="1">
      <c r="A44" s="516"/>
      <c r="B44" s="938" t="s">
        <v>652</v>
      </c>
      <c r="C44" s="970" t="s">
        <v>12</v>
      </c>
      <c r="D44" s="396">
        <v>32889</v>
      </c>
      <c r="E44" s="952" t="s">
        <v>65</v>
      </c>
      <c r="F44" s="535"/>
      <c r="G44" s="967"/>
      <c r="H44" s="967"/>
      <c r="I44" s="456" t="s">
        <v>844</v>
      </c>
      <c r="J44" s="295"/>
      <c r="K44" s="451"/>
      <c r="L44" s="451"/>
      <c r="M44" s="364"/>
      <c r="N44" s="451"/>
      <c r="O44" s="451"/>
      <c r="P44" s="205"/>
      <c r="Q44" s="335"/>
      <c r="R44" s="361"/>
      <c r="S44" s="369"/>
      <c r="T44" s="451"/>
      <c r="U44" s="451"/>
      <c r="V44" s="180"/>
      <c r="W44" s="451"/>
      <c r="X44" s="451"/>
      <c r="Y44" s="179"/>
      <c r="Z44" s="451"/>
      <c r="AA44" s="807">
        <v>0.24687499999999998</v>
      </c>
      <c r="AB44" s="98">
        <v>275</v>
      </c>
      <c r="AC44" s="193">
        <f>AB44/275*70</f>
        <v>70</v>
      </c>
      <c r="AD44" s="366">
        <f t="shared" si="2"/>
        <v>70</v>
      </c>
      <c r="AE44" s="498"/>
    </row>
    <row r="45" spans="1:31" ht="36.75" customHeight="1">
      <c r="A45" s="514">
        <v>19</v>
      </c>
      <c r="B45" s="662" t="s">
        <v>220</v>
      </c>
      <c r="C45" s="837" t="s">
        <v>24</v>
      </c>
      <c r="D45" s="384">
        <v>34780</v>
      </c>
      <c r="E45" s="713" t="s">
        <v>94</v>
      </c>
      <c r="F45" s="536" t="s">
        <v>655</v>
      </c>
      <c r="G45" s="684"/>
      <c r="H45" s="696"/>
      <c r="I45" s="684" t="s">
        <v>848</v>
      </c>
      <c r="J45" s="279"/>
      <c r="K45" s="91"/>
      <c r="L45" s="187"/>
      <c r="M45" s="191"/>
      <c r="N45" s="46"/>
      <c r="O45" s="47"/>
      <c r="P45" s="191"/>
      <c r="Q45" s="332"/>
      <c r="R45" s="121"/>
      <c r="S45" s="191"/>
      <c r="T45" s="49"/>
      <c r="U45" s="49"/>
      <c r="V45" s="50"/>
      <c r="W45" s="51"/>
      <c r="X45" s="49"/>
      <c r="Y45" s="48"/>
      <c r="Z45" s="49"/>
      <c r="AA45" s="374">
        <v>0.24898148148148147</v>
      </c>
      <c r="AB45" s="450">
        <v>275</v>
      </c>
      <c r="AC45" s="191">
        <f>AB45/275*70</f>
        <v>70</v>
      </c>
      <c r="AD45" s="367">
        <f t="shared" si="2"/>
        <v>70</v>
      </c>
      <c r="AE45" s="497">
        <v>18</v>
      </c>
    </row>
    <row r="46" spans="1:31" ht="15" customHeight="1">
      <c r="A46" s="515"/>
      <c r="B46" s="394" t="s">
        <v>653</v>
      </c>
      <c r="C46" s="949" t="s">
        <v>12</v>
      </c>
      <c r="D46" s="385">
        <v>31407</v>
      </c>
      <c r="E46" s="745" t="s">
        <v>94</v>
      </c>
      <c r="F46" s="537"/>
      <c r="G46" s="688" t="s">
        <v>222</v>
      </c>
      <c r="H46" s="706"/>
      <c r="I46" s="688" t="s">
        <v>654</v>
      </c>
      <c r="J46" s="291"/>
      <c r="K46" s="74"/>
      <c r="L46" s="188"/>
      <c r="M46" s="192"/>
      <c r="N46" s="64"/>
      <c r="O46" s="56"/>
      <c r="P46" s="208"/>
      <c r="Q46" s="333"/>
      <c r="R46" s="61"/>
      <c r="S46" s="192"/>
      <c r="T46" s="56"/>
      <c r="U46" s="56"/>
      <c r="V46" s="57"/>
      <c r="W46" s="58"/>
      <c r="X46" s="56"/>
      <c r="Y46" s="45"/>
      <c r="Z46" s="56"/>
      <c r="AA46" s="371">
        <v>0.24898148148148147</v>
      </c>
      <c r="AB46" s="56">
        <v>275</v>
      </c>
      <c r="AC46" s="194">
        <f>AB46/275*70</f>
        <v>70</v>
      </c>
      <c r="AD46" s="368">
        <f t="shared" si="2"/>
        <v>70</v>
      </c>
      <c r="AE46" s="499"/>
    </row>
    <row r="47" spans="1:31" ht="16.5" customHeight="1" thickBot="1">
      <c r="A47" s="516"/>
      <c r="B47" s="395" t="s">
        <v>223</v>
      </c>
      <c r="C47" s="838" t="s">
        <v>24</v>
      </c>
      <c r="D47" s="378">
        <v>34203</v>
      </c>
      <c r="E47" s="736" t="s">
        <v>94</v>
      </c>
      <c r="F47" s="538"/>
      <c r="G47" s="686"/>
      <c r="H47" s="702"/>
      <c r="I47" s="686" t="s">
        <v>687</v>
      </c>
      <c r="J47" s="283"/>
      <c r="K47" s="94"/>
      <c r="L47" s="189"/>
      <c r="M47" s="193"/>
      <c r="N47" s="133"/>
      <c r="O47" s="98"/>
      <c r="P47" s="203"/>
      <c r="Q47" s="331"/>
      <c r="R47" s="97"/>
      <c r="S47" s="193"/>
      <c r="T47" s="98"/>
      <c r="U47" s="98"/>
      <c r="V47" s="99"/>
      <c r="W47" s="100"/>
      <c r="X47" s="98"/>
      <c r="Y47" s="95"/>
      <c r="Z47" s="98"/>
      <c r="AA47" s="372">
        <v>0.24898148148148147</v>
      </c>
      <c r="AB47" s="98">
        <v>275</v>
      </c>
      <c r="AC47" s="193">
        <f>AB47/275*70</f>
        <v>70</v>
      </c>
      <c r="AD47" s="366">
        <f t="shared" si="2"/>
        <v>70</v>
      </c>
      <c r="AE47" s="498"/>
    </row>
    <row r="48" spans="1:31" ht="19.5" customHeight="1">
      <c r="A48" s="510">
        <v>20</v>
      </c>
      <c r="B48" s="653" t="s">
        <v>282</v>
      </c>
      <c r="C48" s="837" t="s">
        <v>24</v>
      </c>
      <c r="D48" s="384">
        <v>27902</v>
      </c>
      <c r="E48" s="713" t="s">
        <v>65</v>
      </c>
      <c r="F48" s="529" t="s">
        <v>283</v>
      </c>
      <c r="G48" s="684" t="s">
        <v>89</v>
      </c>
      <c r="H48" s="437"/>
      <c r="I48" s="684"/>
      <c r="J48" s="276"/>
      <c r="K48" s="137"/>
      <c r="L48" s="138"/>
      <c r="M48" s="202"/>
      <c r="N48" s="312">
        <v>0.496019</v>
      </c>
      <c r="O48" s="257">
        <v>220</v>
      </c>
      <c r="P48" s="191">
        <f t="shared" si="4"/>
        <v>69.56521739130434</v>
      </c>
      <c r="Q48" s="324"/>
      <c r="R48" s="49"/>
      <c r="S48" s="202"/>
      <c r="T48" s="49"/>
      <c r="U48" s="49"/>
      <c r="V48" s="50"/>
      <c r="W48" s="51"/>
      <c r="X48" s="49"/>
      <c r="Y48" s="48"/>
      <c r="Z48" s="49"/>
      <c r="AA48" s="49"/>
      <c r="AB48" s="49"/>
      <c r="AC48" s="202"/>
      <c r="AD48" s="367">
        <f t="shared" si="2"/>
        <v>69.56521739130434</v>
      </c>
      <c r="AE48" s="497">
        <v>20</v>
      </c>
    </row>
    <row r="49" spans="1:31" ht="19.5" customHeight="1" thickBot="1">
      <c r="A49" s="511"/>
      <c r="B49" s="658" t="s">
        <v>88</v>
      </c>
      <c r="C49" s="838" t="s">
        <v>24</v>
      </c>
      <c r="D49" s="378">
        <v>26844</v>
      </c>
      <c r="E49" s="736" t="s">
        <v>65</v>
      </c>
      <c r="F49" s="530"/>
      <c r="G49" s="686" t="s">
        <v>89</v>
      </c>
      <c r="H49" s="703"/>
      <c r="I49" s="686"/>
      <c r="J49" s="278"/>
      <c r="K49" s="147"/>
      <c r="L49" s="148"/>
      <c r="M49" s="203"/>
      <c r="N49" s="318">
        <v>0.496019</v>
      </c>
      <c r="O49" s="259">
        <v>220</v>
      </c>
      <c r="P49" s="193">
        <f t="shared" si="4"/>
        <v>69.56521739130434</v>
      </c>
      <c r="Q49" s="325"/>
      <c r="R49" s="98"/>
      <c r="S49" s="203"/>
      <c r="T49" s="98"/>
      <c r="U49" s="98"/>
      <c r="V49" s="99"/>
      <c r="W49" s="100"/>
      <c r="X49" s="98"/>
      <c r="Y49" s="95"/>
      <c r="Z49" s="98"/>
      <c r="AA49" s="98"/>
      <c r="AB49" s="98"/>
      <c r="AC49" s="203"/>
      <c r="AD49" s="366">
        <f t="shared" si="2"/>
        <v>69.56521739130434</v>
      </c>
      <c r="AE49" s="498"/>
    </row>
    <row r="50" spans="1:31" ht="19.5" customHeight="1">
      <c r="A50" s="517">
        <v>21</v>
      </c>
      <c r="B50" s="662" t="s">
        <v>93</v>
      </c>
      <c r="C50" s="447" t="s">
        <v>169</v>
      </c>
      <c r="D50" s="382">
        <v>29993</v>
      </c>
      <c r="E50" s="758" t="s">
        <v>94</v>
      </c>
      <c r="F50" s="539"/>
      <c r="G50" s="692" t="s">
        <v>189</v>
      </c>
      <c r="H50" s="714"/>
      <c r="I50" s="692" t="s">
        <v>95</v>
      </c>
      <c r="J50" s="296"/>
      <c r="K50" s="306"/>
      <c r="L50" s="417"/>
      <c r="M50" s="206"/>
      <c r="N50" s="322"/>
      <c r="O50" s="355"/>
      <c r="P50" s="206"/>
      <c r="Q50" s="337"/>
      <c r="R50" s="450"/>
      <c r="S50" s="210"/>
      <c r="T50" s="450"/>
      <c r="U50" s="450"/>
      <c r="V50" s="175"/>
      <c r="W50" s="418"/>
      <c r="X50" s="450"/>
      <c r="Y50" s="172"/>
      <c r="Z50" s="450"/>
      <c r="AA50" s="374">
        <v>0.2449537037037037</v>
      </c>
      <c r="AB50" s="450">
        <v>271</v>
      </c>
      <c r="AC50" s="206">
        <f>AB50/275*70</f>
        <v>68.98181818181818</v>
      </c>
      <c r="AD50" s="386">
        <f>M50+P50+S50+AC50+Y50</f>
        <v>68.98181818181818</v>
      </c>
      <c r="AE50" s="497">
        <v>21</v>
      </c>
    </row>
    <row r="51" spans="1:31" ht="24.75" customHeight="1" thickBot="1">
      <c r="A51" s="518"/>
      <c r="B51" s="939" t="s">
        <v>661</v>
      </c>
      <c r="C51" s="839" t="s">
        <v>24</v>
      </c>
      <c r="D51" s="379">
        <v>35999</v>
      </c>
      <c r="E51" s="768" t="s">
        <v>94</v>
      </c>
      <c r="F51" s="540"/>
      <c r="G51" s="703" t="s">
        <v>189</v>
      </c>
      <c r="H51" s="703"/>
      <c r="I51" s="966" t="s">
        <v>662</v>
      </c>
      <c r="J51" s="278"/>
      <c r="K51" s="98"/>
      <c r="L51" s="98"/>
      <c r="M51" s="199"/>
      <c r="N51" s="98"/>
      <c r="O51" s="98"/>
      <c r="P51" s="203"/>
      <c r="Q51" s="325"/>
      <c r="R51" s="357"/>
      <c r="S51" s="211"/>
      <c r="T51" s="98"/>
      <c r="U51" s="98"/>
      <c r="V51" s="95"/>
      <c r="W51" s="98"/>
      <c r="X51" s="98"/>
      <c r="Y51" s="99"/>
      <c r="Z51" s="98"/>
      <c r="AA51" s="372">
        <v>0.2449537037037037</v>
      </c>
      <c r="AB51" s="98">
        <v>271</v>
      </c>
      <c r="AC51" s="193">
        <f>AB51/275*70</f>
        <v>68.98181818181818</v>
      </c>
      <c r="AD51" s="366">
        <f>M51+P51+S51+AC51+Y51</f>
        <v>68.98181818181818</v>
      </c>
      <c r="AE51" s="498"/>
    </row>
    <row r="52" spans="1:31" ht="36" customHeight="1">
      <c r="A52" s="507">
        <v>22</v>
      </c>
      <c r="B52" s="653" t="s">
        <v>220</v>
      </c>
      <c r="C52" s="837" t="s">
        <v>24</v>
      </c>
      <c r="D52" s="384">
        <v>34780</v>
      </c>
      <c r="E52" s="713" t="s">
        <v>94</v>
      </c>
      <c r="F52" s="529" t="s">
        <v>191</v>
      </c>
      <c r="G52" s="684"/>
      <c r="H52" s="696"/>
      <c r="I52" s="684" t="s">
        <v>848</v>
      </c>
      <c r="J52" s="279"/>
      <c r="K52" s="91">
        <v>0.228044</v>
      </c>
      <c r="L52" s="187">
        <v>236</v>
      </c>
      <c r="M52" s="191">
        <f aca="true" t="shared" si="5" ref="M52:M58">L52/248*70</f>
        <v>66.61290322580645</v>
      </c>
      <c r="N52" s="46"/>
      <c r="O52" s="47"/>
      <c r="P52" s="191"/>
      <c r="Q52" s="332"/>
      <c r="R52" s="121"/>
      <c r="S52" s="191"/>
      <c r="T52" s="49"/>
      <c r="U52" s="49"/>
      <c r="V52" s="50"/>
      <c r="W52" s="51"/>
      <c r="X52" s="49"/>
      <c r="Y52" s="48"/>
      <c r="Z52" s="49"/>
      <c r="AA52" s="49"/>
      <c r="AB52" s="49"/>
      <c r="AC52" s="191"/>
      <c r="AD52" s="367">
        <f t="shared" si="2"/>
        <v>66.61290322580645</v>
      </c>
      <c r="AE52" s="497">
        <v>22</v>
      </c>
    </row>
    <row r="53" spans="1:31" ht="19.5" customHeight="1">
      <c r="A53" s="509"/>
      <c r="B53" s="661" t="s">
        <v>221</v>
      </c>
      <c r="C53" s="842" t="s">
        <v>12</v>
      </c>
      <c r="D53" s="879">
        <v>33388</v>
      </c>
      <c r="E53" s="745" t="s">
        <v>94</v>
      </c>
      <c r="F53" s="531"/>
      <c r="G53" s="688" t="s">
        <v>222</v>
      </c>
      <c r="H53" s="706"/>
      <c r="I53" s="688" t="s">
        <v>701</v>
      </c>
      <c r="J53" s="291"/>
      <c r="K53" s="74">
        <v>0.228044</v>
      </c>
      <c r="L53" s="188">
        <v>236</v>
      </c>
      <c r="M53" s="192">
        <f t="shared" si="5"/>
        <v>66.61290322580645</v>
      </c>
      <c r="N53" s="64"/>
      <c r="O53" s="56"/>
      <c r="P53" s="208"/>
      <c r="Q53" s="333"/>
      <c r="R53" s="61"/>
      <c r="S53" s="192"/>
      <c r="T53" s="56"/>
      <c r="U53" s="56"/>
      <c r="V53" s="57"/>
      <c r="W53" s="58"/>
      <c r="X53" s="56"/>
      <c r="Y53" s="45"/>
      <c r="Z53" s="56"/>
      <c r="AA53" s="56"/>
      <c r="AB53" s="56"/>
      <c r="AC53" s="192"/>
      <c r="AD53" s="368">
        <f t="shared" si="2"/>
        <v>66.61290322580645</v>
      </c>
      <c r="AE53" s="499"/>
    </row>
    <row r="54" spans="1:31" ht="16.5" customHeight="1" thickBot="1">
      <c r="A54" s="508"/>
      <c r="B54" s="658" t="s">
        <v>223</v>
      </c>
      <c r="C54" s="838" t="s">
        <v>24</v>
      </c>
      <c r="D54" s="378">
        <v>34203</v>
      </c>
      <c r="E54" s="736" t="s">
        <v>94</v>
      </c>
      <c r="F54" s="530"/>
      <c r="G54" s="686"/>
      <c r="H54" s="702"/>
      <c r="I54" s="686" t="s">
        <v>687</v>
      </c>
      <c r="J54" s="283"/>
      <c r="K54" s="94">
        <v>0.228044</v>
      </c>
      <c r="L54" s="189">
        <v>236</v>
      </c>
      <c r="M54" s="193">
        <f t="shared" si="5"/>
        <v>66.61290322580645</v>
      </c>
      <c r="N54" s="133"/>
      <c r="O54" s="98"/>
      <c r="P54" s="203"/>
      <c r="Q54" s="331"/>
      <c r="R54" s="97"/>
      <c r="S54" s="193"/>
      <c r="T54" s="98"/>
      <c r="U54" s="98"/>
      <c r="V54" s="99"/>
      <c r="W54" s="100"/>
      <c r="X54" s="98"/>
      <c r="Y54" s="95"/>
      <c r="Z54" s="98"/>
      <c r="AA54" s="98"/>
      <c r="AB54" s="98"/>
      <c r="AC54" s="193"/>
      <c r="AD54" s="366">
        <f t="shared" si="2"/>
        <v>66.61290322580645</v>
      </c>
      <c r="AE54" s="498"/>
    </row>
    <row r="55" spans="1:31" ht="24" customHeight="1">
      <c r="A55" s="507">
        <v>23</v>
      </c>
      <c r="B55" s="659" t="s">
        <v>115</v>
      </c>
      <c r="C55" s="840" t="s">
        <v>24</v>
      </c>
      <c r="D55" s="877">
        <v>34870</v>
      </c>
      <c r="E55" s="739" t="s">
        <v>14</v>
      </c>
      <c r="F55" s="529" t="s">
        <v>192</v>
      </c>
      <c r="G55" s="691" t="s">
        <v>56</v>
      </c>
      <c r="H55" s="698"/>
      <c r="I55" s="691" t="s">
        <v>850</v>
      </c>
      <c r="J55" s="293"/>
      <c r="K55" s="307">
        <v>0.214016</v>
      </c>
      <c r="L55" s="341">
        <v>233</v>
      </c>
      <c r="M55" s="194">
        <f t="shared" si="5"/>
        <v>65.76612903225806</v>
      </c>
      <c r="N55" s="166"/>
      <c r="O55" s="104"/>
      <c r="P55" s="194"/>
      <c r="Q55" s="328"/>
      <c r="R55" s="88"/>
      <c r="S55" s="212"/>
      <c r="T55" s="88"/>
      <c r="U55" s="88"/>
      <c r="V55" s="89"/>
      <c r="W55" s="90"/>
      <c r="X55" s="88"/>
      <c r="Y55" s="87"/>
      <c r="Z55" s="88"/>
      <c r="AA55" s="88"/>
      <c r="AB55" s="88"/>
      <c r="AC55" s="194"/>
      <c r="AD55" s="367">
        <f t="shared" si="2"/>
        <v>65.76612903225806</v>
      </c>
      <c r="AE55" s="497">
        <v>23</v>
      </c>
    </row>
    <row r="56" spans="1:31" ht="25.5" customHeight="1" thickBot="1">
      <c r="A56" s="508"/>
      <c r="B56" s="660" t="s">
        <v>179</v>
      </c>
      <c r="C56" s="841" t="s">
        <v>24</v>
      </c>
      <c r="D56" s="878">
        <v>35566</v>
      </c>
      <c r="E56" s="742" t="s">
        <v>14</v>
      </c>
      <c r="F56" s="530"/>
      <c r="G56" s="690" t="s">
        <v>56</v>
      </c>
      <c r="H56" s="699"/>
      <c r="I56" s="690" t="s">
        <v>849</v>
      </c>
      <c r="J56" s="285"/>
      <c r="K56" s="308">
        <v>0.214016</v>
      </c>
      <c r="L56" s="342">
        <v>233</v>
      </c>
      <c r="M56" s="195">
        <f t="shared" si="5"/>
        <v>65.76612903225806</v>
      </c>
      <c r="N56" s="150"/>
      <c r="O56" s="108"/>
      <c r="P56" s="195"/>
      <c r="Q56" s="329"/>
      <c r="R56" s="109"/>
      <c r="S56" s="213"/>
      <c r="T56" s="109"/>
      <c r="U56" s="109"/>
      <c r="V56" s="86"/>
      <c r="W56" s="136"/>
      <c r="X56" s="170"/>
      <c r="Y56" s="71"/>
      <c r="Z56" s="109"/>
      <c r="AA56" s="109"/>
      <c r="AB56" s="109"/>
      <c r="AC56" s="195"/>
      <c r="AD56" s="375">
        <f t="shared" si="2"/>
        <v>65.76612903225806</v>
      </c>
      <c r="AE56" s="498"/>
    </row>
    <row r="57" spans="1:31" ht="18" customHeight="1">
      <c r="A57" s="527">
        <v>24</v>
      </c>
      <c r="B57" s="666" t="s">
        <v>266</v>
      </c>
      <c r="C57" s="849" t="s">
        <v>33</v>
      </c>
      <c r="D57" s="888">
        <v>37184</v>
      </c>
      <c r="E57" s="401" t="s">
        <v>21</v>
      </c>
      <c r="F57" s="541" t="s">
        <v>267</v>
      </c>
      <c r="G57" s="455" t="s">
        <v>226</v>
      </c>
      <c r="H57" s="696"/>
      <c r="I57" s="455" t="s">
        <v>219</v>
      </c>
      <c r="J57" s="279"/>
      <c r="K57" s="256">
        <v>0.217697</v>
      </c>
      <c r="L57" s="343">
        <v>111</v>
      </c>
      <c r="M57" s="191">
        <f t="shared" si="5"/>
        <v>31.33064516129032</v>
      </c>
      <c r="N57" s="46"/>
      <c r="O57" s="47"/>
      <c r="P57" s="191"/>
      <c r="Q57" s="324"/>
      <c r="R57" s="49"/>
      <c r="S57" s="214"/>
      <c r="T57" s="49"/>
      <c r="U57" s="49"/>
      <c r="V57" s="50"/>
      <c r="W57" s="49"/>
      <c r="X57" s="49"/>
      <c r="Y57" s="50"/>
      <c r="Z57" s="49"/>
      <c r="AA57" s="256">
        <v>0.2345949074074074</v>
      </c>
      <c r="AB57" s="49">
        <v>129</v>
      </c>
      <c r="AC57" s="191">
        <f>AB57/275*70</f>
        <v>32.836363636363636</v>
      </c>
      <c r="AD57" s="367">
        <f t="shared" si="2"/>
        <v>64.16700879765395</v>
      </c>
      <c r="AE57" s="497">
        <v>24</v>
      </c>
    </row>
    <row r="58" spans="1:31" ht="18" customHeight="1" thickBot="1">
      <c r="A58" s="528"/>
      <c r="B58" s="667" t="s">
        <v>715</v>
      </c>
      <c r="C58" s="844" t="s">
        <v>33</v>
      </c>
      <c r="D58" s="881">
        <v>36840</v>
      </c>
      <c r="E58" s="403" t="s">
        <v>21</v>
      </c>
      <c r="F58" s="542"/>
      <c r="G58" s="456" t="s">
        <v>268</v>
      </c>
      <c r="H58" s="697"/>
      <c r="I58" s="456" t="s">
        <v>446</v>
      </c>
      <c r="J58" s="282"/>
      <c r="K58" s="258">
        <v>0.217697</v>
      </c>
      <c r="L58" s="344">
        <v>111</v>
      </c>
      <c r="M58" s="193">
        <f t="shared" si="5"/>
        <v>31.33064516129032</v>
      </c>
      <c r="N58" s="151"/>
      <c r="O58" s="115"/>
      <c r="P58" s="193"/>
      <c r="Q58" s="325"/>
      <c r="R58" s="98"/>
      <c r="S58" s="215"/>
      <c r="T58" s="98"/>
      <c r="U58" s="98"/>
      <c r="V58" s="99"/>
      <c r="W58" s="98"/>
      <c r="X58" s="98"/>
      <c r="Y58" s="99"/>
      <c r="Z58" s="98"/>
      <c r="AA58" s="258">
        <v>0.2345949074074074</v>
      </c>
      <c r="AB58" s="98">
        <v>129</v>
      </c>
      <c r="AC58" s="193">
        <f>AB58/275*70</f>
        <v>32.836363636363636</v>
      </c>
      <c r="AD58" s="366">
        <f t="shared" si="2"/>
        <v>64.16700879765395</v>
      </c>
      <c r="AE58" s="498"/>
    </row>
    <row r="59" spans="1:31" ht="15.75" customHeight="1">
      <c r="A59" s="512">
        <v>25</v>
      </c>
      <c r="B59" s="653" t="s">
        <v>298</v>
      </c>
      <c r="C59" s="837" t="s">
        <v>33</v>
      </c>
      <c r="D59" s="384">
        <v>33212</v>
      </c>
      <c r="E59" s="713" t="s">
        <v>94</v>
      </c>
      <c r="F59" s="529" t="s">
        <v>299</v>
      </c>
      <c r="G59" s="707"/>
      <c r="H59" s="696"/>
      <c r="I59" s="684"/>
      <c r="J59" s="279"/>
      <c r="K59" s="127"/>
      <c r="L59" s="142"/>
      <c r="M59" s="198"/>
      <c r="N59" s="130"/>
      <c r="O59" s="49"/>
      <c r="P59" s="202"/>
      <c r="Q59" s="324" t="s">
        <v>348</v>
      </c>
      <c r="R59" s="257">
        <v>186</v>
      </c>
      <c r="S59" s="191">
        <f>R59/294*100</f>
        <v>63.26530612244898</v>
      </c>
      <c r="T59" s="82"/>
      <c r="U59" s="47"/>
      <c r="V59" s="48"/>
      <c r="W59" s="49"/>
      <c r="X59" s="49"/>
      <c r="Y59" s="50"/>
      <c r="Z59" s="49"/>
      <c r="AA59" s="49"/>
      <c r="AB59" s="49"/>
      <c r="AC59" s="198"/>
      <c r="AD59" s="367">
        <f t="shared" si="2"/>
        <v>63.26530612244898</v>
      </c>
      <c r="AE59" s="497">
        <v>25</v>
      </c>
    </row>
    <row r="60" spans="1:31" ht="18" customHeight="1" thickBot="1">
      <c r="A60" s="513"/>
      <c r="B60" s="658" t="s">
        <v>349</v>
      </c>
      <c r="C60" s="838" t="s">
        <v>33</v>
      </c>
      <c r="D60" s="378">
        <v>30648</v>
      </c>
      <c r="E60" s="736" t="s">
        <v>94</v>
      </c>
      <c r="F60" s="530"/>
      <c r="G60" s="708"/>
      <c r="H60" s="697"/>
      <c r="I60" s="686"/>
      <c r="J60" s="282"/>
      <c r="K60" s="131"/>
      <c r="L60" s="139"/>
      <c r="M60" s="199"/>
      <c r="N60" s="133"/>
      <c r="O60" s="98"/>
      <c r="P60" s="203"/>
      <c r="Q60" s="325" t="s">
        <v>350</v>
      </c>
      <c r="R60" s="259">
        <v>186</v>
      </c>
      <c r="S60" s="193">
        <f>R60/294*100</f>
        <v>63.26530612244898</v>
      </c>
      <c r="T60" s="114"/>
      <c r="U60" s="115"/>
      <c r="V60" s="95"/>
      <c r="W60" s="98"/>
      <c r="X60" s="98"/>
      <c r="Y60" s="99"/>
      <c r="Z60" s="98"/>
      <c r="AA60" s="98"/>
      <c r="AB60" s="98"/>
      <c r="AC60" s="199"/>
      <c r="AD60" s="366">
        <f t="shared" si="2"/>
        <v>63.26530612244898</v>
      </c>
      <c r="AE60" s="498"/>
    </row>
    <row r="61" spans="1:31" ht="18" customHeight="1">
      <c r="A61" s="510">
        <v>26</v>
      </c>
      <c r="B61" s="659" t="s">
        <v>288</v>
      </c>
      <c r="C61" s="840" t="s">
        <v>33</v>
      </c>
      <c r="D61" s="877">
        <v>31510</v>
      </c>
      <c r="E61" s="739" t="s">
        <v>26</v>
      </c>
      <c r="F61" s="529" t="s">
        <v>30</v>
      </c>
      <c r="G61" s="691" t="s">
        <v>31</v>
      </c>
      <c r="H61" s="698"/>
      <c r="I61" s="691" t="s">
        <v>32</v>
      </c>
      <c r="J61" s="293"/>
      <c r="K61" s="141"/>
      <c r="L61" s="164"/>
      <c r="M61" s="204"/>
      <c r="N61" s="316">
        <v>0.490891</v>
      </c>
      <c r="O61" s="350">
        <v>197</v>
      </c>
      <c r="P61" s="194">
        <f>O61/253*80</f>
        <v>62.29249011857707</v>
      </c>
      <c r="Q61" s="328"/>
      <c r="R61" s="88"/>
      <c r="S61" s="204"/>
      <c r="T61" s="88"/>
      <c r="U61" s="88"/>
      <c r="V61" s="89"/>
      <c r="W61" s="90"/>
      <c r="X61" s="88"/>
      <c r="Y61" s="87"/>
      <c r="Z61" s="88"/>
      <c r="AA61" s="88"/>
      <c r="AB61" s="88"/>
      <c r="AC61" s="204"/>
      <c r="AD61" s="367">
        <f t="shared" si="2"/>
        <v>62.29249011857707</v>
      </c>
      <c r="AE61" s="497">
        <v>26</v>
      </c>
    </row>
    <row r="62" spans="1:31" ht="19.5" customHeight="1" thickBot="1">
      <c r="A62" s="511"/>
      <c r="B62" s="660" t="s">
        <v>99</v>
      </c>
      <c r="C62" s="841" t="s">
        <v>96</v>
      </c>
      <c r="D62" s="878">
        <v>26871</v>
      </c>
      <c r="E62" s="742" t="s">
        <v>26</v>
      </c>
      <c r="F62" s="530"/>
      <c r="G62" s="690" t="s">
        <v>31</v>
      </c>
      <c r="H62" s="705"/>
      <c r="I62" s="690" t="s">
        <v>100</v>
      </c>
      <c r="J62" s="289"/>
      <c r="K62" s="116"/>
      <c r="L62" s="117"/>
      <c r="M62" s="197"/>
      <c r="N62" s="317">
        <v>0.490891</v>
      </c>
      <c r="O62" s="248">
        <v>197</v>
      </c>
      <c r="P62" s="195">
        <f>O62/253*80</f>
        <v>62.29249011857707</v>
      </c>
      <c r="Q62" s="334"/>
      <c r="R62" s="72"/>
      <c r="S62" s="195"/>
      <c r="T62" s="109"/>
      <c r="U62" s="109"/>
      <c r="V62" s="86"/>
      <c r="W62" s="109"/>
      <c r="X62" s="109"/>
      <c r="Y62" s="86"/>
      <c r="Z62" s="109"/>
      <c r="AA62" s="109"/>
      <c r="AB62" s="109"/>
      <c r="AC62" s="197"/>
      <c r="AD62" s="366">
        <f t="shared" si="2"/>
        <v>62.29249011857707</v>
      </c>
      <c r="AE62" s="498"/>
    </row>
    <row r="63" spans="1:31" ht="18.75" customHeight="1">
      <c r="A63" s="512">
        <v>27</v>
      </c>
      <c r="B63" s="653" t="s">
        <v>351</v>
      </c>
      <c r="C63" s="837" t="s">
        <v>33</v>
      </c>
      <c r="D63" s="384">
        <v>32339</v>
      </c>
      <c r="E63" s="713" t="s">
        <v>659</v>
      </c>
      <c r="F63" s="529" t="s">
        <v>851</v>
      </c>
      <c r="G63" s="968"/>
      <c r="H63" s="701"/>
      <c r="I63" s="684"/>
      <c r="J63" s="275"/>
      <c r="K63" s="127"/>
      <c r="L63" s="128"/>
      <c r="M63" s="198"/>
      <c r="N63" s="130"/>
      <c r="O63" s="49"/>
      <c r="P63" s="202"/>
      <c r="Q63" s="324" t="s">
        <v>352</v>
      </c>
      <c r="R63" s="257">
        <v>180</v>
      </c>
      <c r="S63" s="191">
        <f>R63/294*100</f>
        <v>61.224489795918366</v>
      </c>
      <c r="T63" s="49"/>
      <c r="U63" s="49"/>
      <c r="V63" s="50"/>
      <c r="W63" s="49"/>
      <c r="X63" s="49"/>
      <c r="Y63" s="50"/>
      <c r="Z63" s="49"/>
      <c r="AA63" s="49"/>
      <c r="AB63" s="49"/>
      <c r="AC63" s="198"/>
      <c r="AD63" s="367">
        <f t="shared" si="2"/>
        <v>61.224489795918366</v>
      </c>
      <c r="AE63" s="497">
        <v>27</v>
      </c>
    </row>
    <row r="64" spans="1:31" ht="19.5" customHeight="1" thickBot="1">
      <c r="A64" s="513"/>
      <c r="B64" s="658" t="s">
        <v>353</v>
      </c>
      <c r="C64" s="838" t="s">
        <v>33</v>
      </c>
      <c r="D64" s="378">
        <v>30005</v>
      </c>
      <c r="E64" s="736" t="s">
        <v>659</v>
      </c>
      <c r="F64" s="530"/>
      <c r="G64" s="687"/>
      <c r="H64" s="702"/>
      <c r="I64" s="686"/>
      <c r="J64" s="277"/>
      <c r="K64" s="131"/>
      <c r="L64" s="132"/>
      <c r="M64" s="199"/>
      <c r="N64" s="133"/>
      <c r="O64" s="98"/>
      <c r="P64" s="203"/>
      <c r="Q64" s="325" t="s">
        <v>354</v>
      </c>
      <c r="R64" s="259">
        <v>180</v>
      </c>
      <c r="S64" s="193">
        <f>R64/294*100</f>
        <v>61.224489795918366</v>
      </c>
      <c r="T64" s="98"/>
      <c r="U64" s="98"/>
      <c r="V64" s="99"/>
      <c r="W64" s="98"/>
      <c r="X64" s="98"/>
      <c r="Y64" s="99"/>
      <c r="Z64" s="98"/>
      <c r="AA64" s="98"/>
      <c r="AB64" s="98"/>
      <c r="AC64" s="199"/>
      <c r="AD64" s="366">
        <f t="shared" si="2"/>
        <v>61.224489795918366</v>
      </c>
      <c r="AE64" s="498"/>
    </row>
    <row r="65" spans="1:31" ht="19.5" customHeight="1">
      <c r="A65" s="512">
        <v>28</v>
      </c>
      <c r="B65" s="653" t="s">
        <v>355</v>
      </c>
      <c r="C65" s="837" t="s">
        <v>33</v>
      </c>
      <c r="D65" s="384">
        <v>34175</v>
      </c>
      <c r="E65" s="713" t="s">
        <v>665</v>
      </c>
      <c r="F65" s="529" t="s">
        <v>356</v>
      </c>
      <c r="G65" s="711"/>
      <c r="H65" s="701"/>
      <c r="I65" s="684" t="s">
        <v>91</v>
      </c>
      <c r="J65" s="287"/>
      <c r="K65" s="154"/>
      <c r="L65" s="128"/>
      <c r="M65" s="198"/>
      <c r="N65" s="130"/>
      <c r="O65" s="49"/>
      <c r="P65" s="202"/>
      <c r="Q65" s="324" t="s">
        <v>357</v>
      </c>
      <c r="R65" s="257">
        <v>180</v>
      </c>
      <c r="S65" s="191">
        <f>R65/294*100</f>
        <v>61.224489795918366</v>
      </c>
      <c r="T65" s="49"/>
      <c r="U65" s="49"/>
      <c r="V65" s="50"/>
      <c r="W65" s="49"/>
      <c r="X65" s="49"/>
      <c r="Y65" s="50"/>
      <c r="Z65" s="49"/>
      <c r="AA65" s="49"/>
      <c r="AB65" s="49"/>
      <c r="AC65" s="198"/>
      <c r="AD65" s="367">
        <f t="shared" si="2"/>
        <v>61.224489795918366</v>
      </c>
      <c r="AE65" s="497">
        <v>27</v>
      </c>
    </row>
    <row r="66" spans="1:31" ht="19.5" customHeight="1" thickBot="1">
      <c r="A66" s="513"/>
      <c r="B66" s="658" t="s">
        <v>358</v>
      </c>
      <c r="C66" s="838" t="s">
        <v>33</v>
      </c>
      <c r="D66" s="378">
        <v>33239</v>
      </c>
      <c r="E66" s="736" t="s">
        <v>665</v>
      </c>
      <c r="F66" s="530"/>
      <c r="G66" s="721"/>
      <c r="H66" s="702"/>
      <c r="I66" s="686" t="s">
        <v>71</v>
      </c>
      <c r="J66" s="283"/>
      <c r="K66" s="156"/>
      <c r="L66" s="132"/>
      <c r="M66" s="199"/>
      <c r="N66" s="146"/>
      <c r="O66" s="147"/>
      <c r="P66" s="203"/>
      <c r="Q66" s="325" t="s">
        <v>359</v>
      </c>
      <c r="R66" s="259">
        <v>180</v>
      </c>
      <c r="S66" s="193">
        <f>R66/294*100</f>
        <v>61.224489795918366</v>
      </c>
      <c r="T66" s="98"/>
      <c r="U66" s="98"/>
      <c r="V66" s="99"/>
      <c r="W66" s="98"/>
      <c r="X66" s="98"/>
      <c r="Y66" s="99"/>
      <c r="Z66" s="98"/>
      <c r="AA66" s="98"/>
      <c r="AB66" s="98"/>
      <c r="AC66" s="199"/>
      <c r="AD66" s="366">
        <f t="shared" si="2"/>
        <v>61.224489795918366</v>
      </c>
      <c r="AE66" s="498"/>
    </row>
    <row r="67" spans="1:31" ht="19.5" customHeight="1">
      <c r="A67" s="522">
        <v>29</v>
      </c>
      <c r="B67" s="666" t="s">
        <v>289</v>
      </c>
      <c r="C67" s="849" t="s">
        <v>96</v>
      </c>
      <c r="D67" s="888">
        <v>29716</v>
      </c>
      <c r="E67" s="401" t="s">
        <v>44</v>
      </c>
      <c r="F67" s="541" t="s">
        <v>290</v>
      </c>
      <c r="G67" s="455"/>
      <c r="H67" s="701"/>
      <c r="I67" s="455"/>
      <c r="J67" s="275"/>
      <c r="K67" s="82"/>
      <c r="L67" s="121"/>
      <c r="M67" s="198"/>
      <c r="N67" s="256">
        <v>0.491331</v>
      </c>
      <c r="O67" s="257">
        <v>192</v>
      </c>
      <c r="P67" s="191">
        <f>O67/253*80</f>
        <v>60.71146245059288</v>
      </c>
      <c r="Q67" s="330"/>
      <c r="R67" s="121"/>
      <c r="S67" s="191"/>
      <c r="T67" s="49"/>
      <c r="U67" s="49"/>
      <c r="V67" s="50"/>
      <c r="W67" s="49"/>
      <c r="X67" s="49"/>
      <c r="Y67" s="50"/>
      <c r="Z67" s="49"/>
      <c r="AA67" s="49"/>
      <c r="AB67" s="49"/>
      <c r="AC67" s="198"/>
      <c r="AD67" s="367">
        <f t="shared" si="2"/>
        <v>60.71146245059288</v>
      </c>
      <c r="AE67" s="497">
        <v>29</v>
      </c>
    </row>
    <row r="68" spans="1:31" ht="19.5" customHeight="1" thickBot="1">
      <c r="A68" s="523"/>
      <c r="B68" s="665" t="s">
        <v>291</v>
      </c>
      <c r="C68" s="848" t="s">
        <v>33</v>
      </c>
      <c r="D68" s="885">
        <v>31818</v>
      </c>
      <c r="E68" s="786" t="s">
        <v>44</v>
      </c>
      <c r="F68" s="542"/>
      <c r="G68" s="733"/>
      <c r="H68" s="699"/>
      <c r="I68" s="733"/>
      <c r="J68" s="285"/>
      <c r="K68" s="70"/>
      <c r="L68" s="108"/>
      <c r="M68" s="195"/>
      <c r="N68" s="247">
        <v>0.491331</v>
      </c>
      <c r="O68" s="248">
        <v>192</v>
      </c>
      <c r="P68" s="195">
        <f>O68/253*80</f>
        <v>60.71146245059288</v>
      </c>
      <c r="Q68" s="329"/>
      <c r="R68" s="109"/>
      <c r="S68" s="201"/>
      <c r="T68" s="109"/>
      <c r="U68" s="109"/>
      <c r="V68" s="86"/>
      <c r="W68" s="109"/>
      <c r="X68" s="109"/>
      <c r="Y68" s="86"/>
      <c r="Z68" s="109"/>
      <c r="AA68" s="109"/>
      <c r="AB68" s="109"/>
      <c r="AC68" s="195"/>
      <c r="AD68" s="366">
        <f t="shared" si="2"/>
        <v>60.71146245059288</v>
      </c>
      <c r="AE68" s="498"/>
    </row>
    <row r="69" spans="1:31" ht="18.75" customHeight="1">
      <c r="A69" s="524">
        <v>30</v>
      </c>
      <c r="B69" s="666" t="s">
        <v>59</v>
      </c>
      <c r="C69" s="849" t="s">
        <v>12</v>
      </c>
      <c r="D69" s="888">
        <v>35851</v>
      </c>
      <c r="E69" s="401" t="s">
        <v>21</v>
      </c>
      <c r="F69" s="541" t="s">
        <v>225</v>
      </c>
      <c r="G69" s="455" t="s">
        <v>226</v>
      </c>
      <c r="H69" s="696"/>
      <c r="I69" s="455" t="s">
        <v>362</v>
      </c>
      <c r="J69" s="279"/>
      <c r="K69" s="256">
        <v>0.245741</v>
      </c>
      <c r="L69" s="257">
        <v>214</v>
      </c>
      <c r="M69" s="191">
        <f>L69/248*70</f>
        <v>60.403225806451616</v>
      </c>
      <c r="N69" s="82"/>
      <c r="O69" s="47"/>
      <c r="P69" s="191"/>
      <c r="Q69" s="324"/>
      <c r="R69" s="49"/>
      <c r="S69" s="202"/>
      <c r="T69" s="49"/>
      <c r="U69" s="49"/>
      <c r="V69" s="50"/>
      <c r="W69" s="51"/>
      <c r="X69" s="49"/>
      <c r="Y69" s="48"/>
      <c r="Z69" s="49"/>
      <c r="AA69" s="49"/>
      <c r="AB69" s="49"/>
      <c r="AC69" s="191"/>
      <c r="AD69" s="367">
        <f t="shared" si="2"/>
        <v>60.403225806451616</v>
      </c>
      <c r="AE69" s="497">
        <v>30</v>
      </c>
    </row>
    <row r="70" spans="1:31" ht="18" customHeight="1">
      <c r="A70" s="525"/>
      <c r="B70" s="394" t="s">
        <v>37</v>
      </c>
      <c r="C70" s="851" t="s">
        <v>24</v>
      </c>
      <c r="D70" s="397">
        <v>32258</v>
      </c>
      <c r="E70" s="402" t="s">
        <v>38</v>
      </c>
      <c r="F70" s="543"/>
      <c r="G70" s="694"/>
      <c r="H70" s="704"/>
      <c r="I70" s="694" t="s">
        <v>39</v>
      </c>
      <c r="J70" s="280"/>
      <c r="K70" s="309">
        <v>0.245741</v>
      </c>
      <c r="L70" s="345">
        <v>214</v>
      </c>
      <c r="M70" s="192">
        <f>L70/248*70</f>
        <v>60.403225806451616</v>
      </c>
      <c r="N70" s="65"/>
      <c r="O70" s="55"/>
      <c r="P70" s="192"/>
      <c r="Q70" s="326"/>
      <c r="R70" s="56"/>
      <c r="S70" s="208"/>
      <c r="T70" s="56"/>
      <c r="U70" s="56"/>
      <c r="V70" s="57"/>
      <c r="W70" s="58"/>
      <c r="X70" s="56"/>
      <c r="Y70" s="45"/>
      <c r="Z70" s="56"/>
      <c r="AA70" s="56"/>
      <c r="AB70" s="56"/>
      <c r="AC70" s="192"/>
      <c r="AD70" s="368">
        <f t="shared" si="2"/>
        <v>60.403225806451616</v>
      </c>
      <c r="AE70" s="499"/>
    </row>
    <row r="71" spans="1:31" ht="19.5" customHeight="1" thickBot="1">
      <c r="A71" s="526"/>
      <c r="B71" s="667" t="s">
        <v>227</v>
      </c>
      <c r="C71" s="844" t="s">
        <v>228</v>
      </c>
      <c r="D71" s="881">
        <v>34284</v>
      </c>
      <c r="E71" s="403" t="s">
        <v>21</v>
      </c>
      <c r="F71" s="542"/>
      <c r="G71" s="456" t="s">
        <v>229</v>
      </c>
      <c r="H71" s="702"/>
      <c r="I71" s="456" t="s">
        <v>657</v>
      </c>
      <c r="J71" s="277"/>
      <c r="K71" s="258">
        <v>0.245741</v>
      </c>
      <c r="L71" s="259">
        <v>214</v>
      </c>
      <c r="M71" s="193">
        <f>L71/248*70</f>
        <v>60.403225806451616</v>
      </c>
      <c r="N71" s="98"/>
      <c r="O71" s="98"/>
      <c r="P71" s="203"/>
      <c r="Q71" s="331"/>
      <c r="R71" s="97"/>
      <c r="S71" s="193"/>
      <c r="T71" s="98"/>
      <c r="U71" s="98"/>
      <c r="V71" s="99"/>
      <c r="W71" s="100"/>
      <c r="X71" s="98"/>
      <c r="Y71" s="95"/>
      <c r="Z71" s="98"/>
      <c r="AA71" s="98"/>
      <c r="AB71" s="98"/>
      <c r="AC71" s="193"/>
      <c r="AD71" s="366">
        <f t="shared" si="2"/>
        <v>60.403225806451616</v>
      </c>
      <c r="AE71" s="498"/>
    </row>
    <row r="72" spans="1:31" ht="18" customHeight="1">
      <c r="A72" s="517">
        <v>31</v>
      </c>
      <c r="B72" s="668" t="s">
        <v>15</v>
      </c>
      <c r="C72" s="845" t="s">
        <v>24</v>
      </c>
      <c r="D72" s="883">
        <v>36836</v>
      </c>
      <c r="E72" s="783" t="s">
        <v>14</v>
      </c>
      <c r="F72" s="534" t="s">
        <v>292</v>
      </c>
      <c r="G72" s="695" t="s">
        <v>237</v>
      </c>
      <c r="H72" s="698"/>
      <c r="I72" s="695" t="s">
        <v>293</v>
      </c>
      <c r="J72" s="293"/>
      <c r="K72" s="103"/>
      <c r="L72" s="104"/>
      <c r="M72" s="194"/>
      <c r="N72" s="310">
        <v>0.490995</v>
      </c>
      <c r="O72" s="350">
        <v>188</v>
      </c>
      <c r="P72" s="194">
        <f>O72/253*80</f>
        <v>59.44664031620554</v>
      </c>
      <c r="Q72" s="328"/>
      <c r="R72" s="88"/>
      <c r="S72" s="204"/>
      <c r="T72" s="88"/>
      <c r="U72" s="88"/>
      <c r="V72" s="89"/>
      <c r="W72" s="88"/>
      <c r="X72" s="88"/>
      <c r="Y72" s="89"/>
      <c r="Z72" s="88"/>
      <c r="AA72" s="88"/>
      <c r="AB72" s="88"/>
      <c r="AC72" s="194"/>
      <c r="AD72" s="367">
        <f t="shared" si="2"/>
        <v>59.44664031620554</v>
      </c>
      <c r="AE72" s="497">
        <v>31</v>
      </c>
    </row>
    <row r="73" spans="1:31" ht="19.5" customHeight="1" thickBot="1">
      <c r="A73" s="518"/>
      <c r="B73" s="395" t="s">
        <v>136</v>
      </c>
      <c r="C73" s="448" t="s">
        <v>24</v>
      </c>
      <c r="D73" s="398">
        <v>36199</v>
      </c>
      <c r="E73" s="771" t="s">
        <v>94</v>
      </c>
      <c r="F73" s="535"/>
      <c r="G73" s="727" t="s">
        <v>102</v>
      </c>
      <c r="H73" s="729"/>
      <c r="I73" s="727" t="s">
        <v>137</v>
      </c>
      <c r="J73" s="294"/>
      <c r="K73" s="451"/>
      <c r="L73" s="178"/>
      <c r="M73" s="205"/>
      <c r="N73" s="321">
        <v>0.490995</v>
      </c>
      <c r="O73" s="354">
        <v>188</v>
      </c>
      <c r="P73" s="209">
        <f>O73/253*80</f>
        <v>59.44664031620554</v>
      </c>
      <c r="Q73" s="335"/>
      <c r="R73" s="451"/>
      <c r="S73" s="205"/>
      <c r="T73" s="451"/>
      <c r="U73" s="451"/>
      <c r="V73" s="179"/>
      <c r="W73" s="181"/>
      <c r="X73" s="451"/>
      <c r="Y73" s="180"/>
      <c r="Z73" s="451"/>
      <c r="AA73" s="451"/>
      <c r="AB73" s="451"/>
      <c r="AC73" s="205"/>
      <c r="AD73" s="366">
        <f t="shared" si="2"/>
        <v>59.44664031620554</v>
      </c>
      <c r="AE73" s="498"/>
    </row>
    <row r="74" spans="1:31" ht="18" customHeight="1">
      <c r="A74" s="512">
        <v>32</v>
      </c>
      <c r="B74" s="653" t="s">
        <v>230</v>
      </c>
      <c r="C74" s="837" t="s">
        <v>12</v>
      </c>
      <c r="D74" s="384">
        <v>32796</v>
      </c>
      <c r="E74" s="713" t="s">
        <v>10</v>
      </c>
      <c r="F74" s="529" t="s">
        <v>231</v>
      </c>
      <c r="G74" s="684"/>
      <c r="H74" s="701"/>
      <c r="I74" s="684" t="s">
        <v>232</v>
      </c>
      <c r="J74" s="275"/>
      <c r="K74" s="256">
        <v>0.19978</v>
      </c>
      <c r="L74" s="343">
        <v>204</v>
      </c>
      <c r="M74" s="191">
        <f aca="true" t="shared" si="6" ref="M74:M81">L74/248*70</f>
        <v>57.58064516129033</v>
      </c>
      <c r="N74" s="155"/>
      <c r="O74" s="137"/>
      <c r="P74" s="202"/>
      <c r="Q74" s="330"/>
      <c r="R74" s="121"/>
      <c r="S74" s="191"/>
      <c r="T74" s="49"/>
      <c r="U74" s="49"/>
      <c r="V74" s="50"/>
      <c r="W74" s="51"/>
      <c r="X74" s="49"/>
      <c r="Y74" s="48"/>
      <c r="Z74" s="49"/>
      <c r="AA74" s="49"/>
      <c r="AB74" s="49"/>
      <c r="AC74" s="191"/>
      <c r="AD74" s="367">
        <f t="shared" si="2"/>
        <v>57.58064516129033</v>
      </c>
      <c r="AE74" s="497">
        <v>32</v>
      </c>
    </row>
    <row r="75" spans="1:31" ht="16.5" customHeight="1" thickBot="1">
      <c r="A75" s="513"/>
      <c r="B75" s="658" t="s">
        <v>233</v>
      </c>
      <c r="C75" s="838" t="s">
        <v>12</v>
      </c>
      <c r="D75" s="378">
        <v>34193</v>
      </c>
      <c r="E75" s="736" t="s">
        <v>10</v>
      </c>
      <c r="F75" s="530"/>
      <c r="G75" s="686" t="s">
        <v>234</v>
      </c>
      <c r="H75" s="702"/>
      <c r="I75" s="686" t="s">
        <v>17</v>
      </c>
      <c r="J75" s="283"/>
      <c r="K75" s="258">
        <v>0.19978</v>
      </c>
      <c r="L75" s="344">
        <v>204</v>
      </c>
      <c r="M75" s="193">
        <f t="shared" si="6"/>
        <v>57.58064516129033</v>
      </c>
      <c r="N75" s="146"/>
      <c r="O75" s="147"/>
      <c r="P75" s="203"/>
      <c r="Q75" s="331"/>
      <c r="R75" s="97"/>
      <c r="S75" s="193"/>
      <c r="T75" s="98"/>
      <c r="U75" s="98"/>
      <c r="V75" s="99"/>
      <c r="W75" s="100"/>
      <c r="X75" s="98"/>
      <c r="Y75" s="95"/>
      <c r="Z75" s="98"/>
      <c r="AA75" s="98"/>
      <c r="AB75" s="98"/>
      <c r="AC75" s="193"/>
      <c r="AD75" s="366">
        <f t="shared" si="2"/>
        <v>57.58064516129033</v>
      </c>
      <c r="AE75" s="498"/>
    </row>
    <row r="76" spans="1:31" ht="18.75" customHeight="1">
      <c r="A76" s="510">
        <v>33</v>
      </c>
      <c r="B76" s="659" t="s">
        <v>15</v>
      </c>
      <c r="C76" s="840" t="s">
        <v>24</v>
      </c>
      <c r="D76" s="877">
        <v>36836</v>
      </c>
      <c r="E76" s="739" t="s">
        <v>14</v>
      </c>
      <c r="F76" s="529" t="s">
        <v>236</v>
      </c>
      <c r="G76" s="691" t="s">
        <v>237</v>
      </c>
      <c r="H76" s="723"/>
      <c r="I76" s="691" t="s">
        <v>852</v>
      </c>
      <c r="J76" s="284"/>
      <c r="K76" s="310">
        <v>0.241134</v>
      </c>
      <c r="L76" s="346">
        <v>201</v>
      </c>
      <c r="M76" s="194">
        <f t="shared" si="6"/>
        <v>56.73387096774193</v>
      </c>
      <c r="N76" s="140"/>
      <c r="O76" s="141"/>
      <c r="P76" s="204"/>
      <c r="Q76" s="328"/>
      <c r="R76" s="88"/>
      <c r="S76" s="204"/>
      <c r="T76" s="88"/>
      <c r="U76" s="88"/>
      <c r="V76" s="89"/>
      <c r="W76" s="90"/>
      <c r="X76" s="88"/>
      <c r="Y76" s="87"/>
      <c r="Z76" s="88"/>
      <c r="AA76" s="88"/>
      <c r="AB76" s="88"/>
      <c r="AC76" s="194"/>
      <c r="AD76" s="373">
        <f t="shared" si="2"/>
        <v>56.73387096774193</v>
      </c>
      <c r="AE76" s="497">
        <v>33</v>
      </c>
    </row>
    <row r="77" spans="1:31" ht="19.5" customHeight="1" thickBot="1">
      <c r="A77" s="511"/>
      <c r="B77" s="660" t="s">
        <v>215</v>
      </c>
      <c r="C77" s="841" t="s">
        <v>109</v>
      </c>
      <c r="D77" s="878">
        <v>37563</v>
      </c>
      <c r="E77" s="742" t="s">
        <v>14</v>
      </c>
      <c r="F77" s="530"/>
      <c r="G77" s="690" t="s">
        <v>56</v>
      </c>
      <c r="H77" s="699"/>
      <c r="I77" s="690" t="s">
        <v>172</v>
      </c>
      <c r="J77" s="285"/>
      <c r="K77" s="247">
        <v>0.241134</v>
      </c>
      <c r="L77" s="347">
        <v>201</v>
      </c>
      <c r="M77" s="195">
        <f t="shared" si="6"/>
        <v>56.73387096774193</v>
      </c>
      <c r="N77" s="84"/>
      <c r="O77" s="85"/>
      <c r="P77" s="201"/>
      <c r="Q77" s="329"/>
      <c r="R77" s="109"/>
      <c r="S77" s="201"/>
      <c r="T77" s="109"/>
      <c r="U77" s="109"/>
      <c r="V77" s="86"/>
      <c r="W77" s="136"/>
      <c r="X77" s="109"/>
      <c r="Y77" s="71"/>
      <c r="Z77" s="109"/>
      <c r="AA77" s="109"/>
      <c r="AB77" s="109"/>
      <c r="AC77" s="195"/>
      <c r="AD77" s="366">
        <f t="shared" si="2"/>
        <v>56.73387096774193</v>
      </c>
      <c r="AE77" s="498"/>
    </row>
    <row r="78" spans="1:31" ht="16.5" customHeight="1">
      <c r="A78" s="510">
        <v>34</v>
      </c>
      <c r="B78" s="653" t="s">
        <v>238</v>
      </c>
      <c r="C78" s="837" t="s">
        <v>24</v>
      </c>
      <c r="D78" s="384">
        <v>36256</v>
      </c>
      <c r="E78" s="713" t="s">
        <v>14</v>
      </c>
      <c r="F78" s="529" t="s">
        <v>239</v>
      </c>
      <c r="G78" s="684" t="s">
        <v>56</v>
      </c>
      <c r="H78" s="437"/>
      <c r="I78" s="684" t="s">
        <v>172</v>
      </c>
      <c r="J78" s="276"/>
      <c r="K78" s="256">
        <v>0.234456</v>
      </c>
      <c r="L78" s="343">
        <v>197</v>
      </c>
      <c r="M78" s="191">
        <f t="shared" si="6"/>
        <v>55.604838709677416</v>
      </c>
      <c r="N78" s="155"/>
      <c r="O78" s="137"/>
      <c r="P78" s="202"/>
      <c r="Q78" s="324"/>
      <c r="R78" s="49"/>
      <c r="S78" s="202"/>
      <c r="T78" s="49"/>
      <c r="U78" s="49"/>
      <c r="V78" s="50"/>
      <c r="W78" s="51"/>
      <c r="X78" s="49"/>
      <c r="Y78" s="48"/>
      <c r="Z78" s="49"/>
      <c r="AA78" s="49"/>
      <c r="AB78" s="49"/>
      <c r="AC78" s="191"/>
      <c r="AD78" s="367">
        <f t="shared" si="2"/>
        <v>55.604838709677416</v>
      </c>
      <c r="AE78" s="497">
        <v>34</v>
      </c>
    </row>
    <row r="79" spans="1:31" ht="16.5" customHeight="1" thickBot="1">
      <c r="A79" s="511"/>
      <c r="B79" s="658" t="s">
        <v>136</v>
      </c>
      <c r="C79" s="838" t="s">
        <v>24</v>
      </c>
      <c r="D79" s="378">
        <v>36199</v>
      </c>
      <c r="E79" s="736" t="s">
        <v>94</v>
      </c>
      <c r="F79" s="530"/>
      <c r="G79" s="686" t="s">
        <v>102</v>
      </c>
      <c r="H79" s="702"/>
      <c r="I79" s="686" t="s">
        <v>137</v>
      </c>
      <c r="J79" s="283"/>
      <c r="K79" s="258">
        <v>0.234456</v>
      </c>
      <c r="L79" s="344">
        <v>197</v>
      </c>
      <c r="M79" s="193">
        <f t="shared" si="6"/>
        <v>55.604838709677416</v>
      </c>
      <c r="N79" s="146"/>
      <c r="O79" s="147"/>
      <c r="P79" s="203"/>
      <c r="Q79" s="331"/>
      <c r="R79" s="97"/>
      <c r="S79" s="193"/>
      <c r="T79" s="98"/>
      <c r="U79" s="98"/>
      <c r="V79" s="99"/>
      <c r="W79" s="98"/>
      <c r="X79" s="98"/>
      <c r="Y79" s="99"/>
      <c r="Z79" s="98"/>
      <c r="AA79" s="98"/>
      <c r="AB79" s="98"/>
      <c r="AC79" s="193"/>
      <c r="AD79" s="366">
        <f t="shared" si="2"/>
        <v>55.604838709677416</v>
      </c>
      <c r="AE79" s="498"/>
    </row>
    <row r="80" spans="1:31" ht="15.75" customHeight="1">
      <c r="A80" s="512">
        <v>35</v>
      </c>
      <c r="B80" s="659" t="s">
        <v>240</v>
      </c>
      <c r="C80" s="840" t="s">
        <v>96</v>
      </c>
      <c r="D80" s="877">
        <v>27412</v>
      </c>
      <c r="E80" s="739" t="s">
        <v>26</v>
      </c>
      <c r="F80" s="529" t="s">
        <v>142</v>
      </c>
      <c r="G80" s="691"/>
      <c r="H80" s="710"/>
      <c r="I80" s="691"/>
      <c r="J80" s="290"/>
      <c r="K80" s="310">
        <v>0.247569</v>
      </c>
      <c r="L80" s="346">
        <v>190</v>
      </c>
      <c r="M80" s="194">
        <f t="shared" si="6"/>
        <v>53.62903225806451</v>
      </c>
      <c r="N80" s="140"/>
      <c r="O80" s="141"/>
      <c r="P80" s="204"/>
      <c r="Q80" s="336"/>
      <c r="R80" s="152"/>
      <c r="S80" s="194"/>
      <c r="T80" s="88"/>
      <c r="U80" s="88"/>
      <c r="V80" s="89"/>
      <c r="W80" s="88"/>
      <c r="X80" s="88"/>
      <c r="Y80" s="89"/>
      <c r="Z80" s="88"/>
      <c r="AA80" s="88"/>
      <c r="AB80" s="88"/>
      <c r="AC80" s="194"/>
      <c r="AD80" s="367">
        <f t="shared" si="2"/>
        <v>53.62903225806451</v>
      </c>
      <c r="AE80" s="497">
        <v>35</v>
      </c>
    </row>
    <row r="81" spans="1:31" ht="15.75" customHeight="1" thickBot="1">
      <c r="A81" s="513"/>
      <c r="B81" s="660" t="s">
        <v>143</v>
      </c>
      <c r="C81" s="841" t="s">
        <v>33</v>
      </c>
      <c r="D81" s="878">
        <v>27701</v>
      </c>
      <c r="E81" s="742" t="s">
        <v>26</v>
      </c>
      <c r="F81" s="530"/>
      <c r="G81" s="690"/>
      <c r="H81" s="705"/>
      <c r="I81" s="690" t="s">
        <v>71</v>
      </c>
      <c r="J81" s="289"/>
      <c r="K81" s="247">
        <v>0.247569</v>
      </c>
      <c r="L81" s="347">
        <v>190</v>
      </c>
      <c r="M81" s="195">
        <f t="shared" si="6"/>
        <v>53.62903225806451</v>
      </c>
      <c r="N81" s="84"/>
      <c r="O81" s="85"/>
      <c r="P81" s="201"/>
      <c r="Q81" s="334"/>
      <c r="R81" s="72"/>
      <c r="S81" s="195"/>
      <c r="T81" s="109"/>
      <c r="U81" s="109"/>
      <c r="V81" s="86"/>
      <c r="W81" s="109"/>
      <c r="X81" s="109"/>
      <c r="Y81" s="86"/>
      <c r="Z81" s="109"/>
      <c r="AA81" s="109"/>
      <c r="AB81" s="109"/>
      <c r="AC81" s="195"/>
      <c r="AD81" s="366">
        <f t="shared" si="2"/>
        <v>53.62903225806451</v>
      </c>
      <c r="AE81" s="498"/>
    </row>
    <row r="82" spans="1:31" ht="15.75" customHeight="1">
      <c r="A82" s="510">
        <v>36</v>
      </c>
      <c r="B82" s="653" t="s">
        <v>294</v>
      </c>
      <c r="C82" s="837" t="s">
        <v>96</v>
      </c>
      <c r="D82" s="384">
        <v>27035</v>
      </c>
      <c r="E82" s="713" t="s">
        <v>26</v>
      </c>
      <c r="F82" s="529" t="s">
        <v>295</v>
      </c>
      <c r="G82" s="684"/>
      <c r="H82" s="696"/>
      <c r="I82" s="684" t="s">
        <v>91</v>
      </c>
      <c r="J82" s="279"/>
      <c r="K82" s="49"/>
      <c r="L82" s="162"/>
      <c r="M82" s="202"/>
      <c r="N82" s="314">
        <v>0.490729</v>
      </c>
      <c r="O82" s="267">
        <v>165</v>
      </c>
      <c r="P82" s="191">
        <f>O82/253*80</f>
        <v>52.173913043478265</v>
      </c>
      <c r="Q82" s="324"/>
      <c r="R82" s="49"/>
      <c r="S82" s="202"/>
      <c r="T82" s="49"/>
      <c r="U82" s="49"/>
      <c r="V82" s="50"/>
      <c r="W82" s="51"/>
      <c r="X82" s="49"/>
      <c r="Y82" s="48"/>
      <c r="Z82" s="49"/>
      <c r="AA82" s="49"/>
      <c r="AB82" s="49"/>
      <c r="AC82" s="202"/>
      <c r="AD82" s="367">
        <f t="shared" si="2"/>
        <v>52.173913043478265</v>
      </c>
      <c r="AE82" s="497">
        <v>36</v>
      </c>
    </row>
    <row r="83" spans="1:31" ht="15.75" customHeight="1" thickBot="1">
      <c r="A83" s="511"/>
      <c r="B83" s="658" t="s">
        <v>145</v>
      </c>
      <c r="C83" s="838" t="s">
        <v>96</v>
      </c>
      <c r="D83" s="378">
        <v>24532</v>
      </c>
      <c r="E83" s="736" t="s">
        <v>26</v>
      </c>
      <c r="F83" s="530"/>
      <c r="G83" s="686" t="s">
        <v>296</v>
      </c>
      <c r="H83" s="703"/>
      <c r="I83" s="686" t="s">
        <v>159</v>
      </c>
      <c r="J83" s="278"/>
      <c r="K83" s="98"/>
      <c r="L83" s="163"/>
      <c r="M83" s="203"/>
      <c r="N83" s="313">
        <v>0.490729</v>
      </c>
      <c r="O83" s="268">
        <v>165</v>
      </c>
      <c r="P83" s="193">
        <f>O83/253*80</f>
        <v>52.173913043478265</v>
      </c>
      <c r="Q83" s="325"/>
      <c r="R83" s="98"/>
      <c r="S83" s="203"/>
      <c r="T83" s="98"/>
      <c r="U83" s="98"/>
      <c r="V83" s="99"/>
      <c r="W83" s="100"/>
      <c r="X83" s="98"/>
      <c r="Y83" s="95"/>
      <c r="Z83" s="98"/>
      <c r="AA83" s="98"/>
      <c r="AB83" s="98"/>
      <c r="AC83" s="203"/>
      <c r="AD83" s="366">
        <f>M83+P83+S83+AC83+Y83</f>
        <v>52.173913043478265</v>
      </c>
      <c r="AE83" s="498"/>
    </row>
    <row r="84" spans="1:31" ht="16.5" customHeight="1">
      <c r="A84" s="527">
        <v>37</v>
      </c>
      <c r="B84" s="940" t="s">
        <v>666</v>
      </c>
      <c r="C84" s="445" t="s">
        <v>835</v>
      </c>
      <c r="D84" s="399">
        <v>32441</v>
      </c>
      <c r="E84" s="828" t="s">
        <v>26</v>
      </c>
      <c r="F84" s="544" t="s">
        <v>668</v>
      </c>
      <c r="G84" s="725"/>
      <c r="H84" s="725"/>
      <c r="I84" s="843" t="s">
        <v>844</v>
      </c>
      <c r="J84" s="297"/>
      <c r="K84" s="450"/>
      <c r="L84" s="450"/>
      <c r="M84" s="207"/>
      <c r="N84" s="450"/>
      <c r="O84" s="450"/>
      <c r="P84" s="210"/>
      <c r="Q84" s="337"/>
      <c r="R84" s="363"/>
      <c r="S84" s="222"/>
      <c r="T84" s="450"/>
      <c r="U84" s="450"/>
      <c r="V84" s="172"/>
      <c r="W84" s="450"/>
      <c r="X84" s="450"/>
      <c r="Y84" s="175"/>
      <c r="Z84" s="450"/>
      <c r="AA84" s="374">
        <v>0.2459375</v>
      </c>
      <c r="AB84" s="450">
        <v>205</v>
      </c>
      <c r="AC84" s="206">
        <f aca="true" t="shared" si="7" ref="AC84:AC95">AB84/275*70</f>
        <v>52.18181818181819</v>
      </c>
      <c r="AD84" s="386">
        <f aca="true" t="shared" si="8" ref="AD84:AD95">M84+P84+S84+AC84+Y84</f>
        <v>52.18181818181819</v>
      </c>
      <c r="AE84" s="497">
        <v>36</v>
      </c>
    </row>
    <row r="85" spans="1:31" ht="15.75" customHeight="1" thickBot="1">
      <c r="A85" s="528"/>
      <c r="B85" s="941" t="s">
        <v>667</v>
      </c>
      <c r="C85" s="844" t="s">
        <v>835</v>
      </c>
      <c r="D85" s="381">
        <v>35703</v>
      </c>
      <c r="E85" s="403" t="s">
        <v>26</v>
      </c>
      <c r="F85" s="545"/>
      <c r="G85" s="703"/>
      <c r="H85" s="703"/>
      <c r="I85" s="456" t="s">
        <v>844</v>
      </c>
      <c r="J85" s="278"/>
      <c r="K85" s="98"/>
      <c r="L85" s="98"/>
      <c r="M85" s="199"/>
      <c r="N85" s="98"/>
      <c r="O85" s="98"/>
      <c r="P85" s="203"/>
      <c r="Q85" s="325"/>
      <c r="R85" s="357"/>
      <c r="S85" s="211"/>
      <c r="T85" s="98"/>
      <c r="U85" s="98"/>
      <c r="V85" s="95"/>
      <c r="W85" s="98"/>
      <c r="X85" s="98"/>
      <c r="Y85" s="99"/>
      <c r="Z85" s="98"/>
      <c r="AA85" s="376">
        <v>0.2459375</v>
      </c>
      <c r="AB85" s="98">
        <v>205</v>
      </c>
      <c r="AC85" s="193">
        <f t="shared" si="7"/>
        <v>52.18181818181819</v>
      </c>
      <c r="AD85" s="366">
        <f t="shared" si="8"/>
        <v>52.18181818181819</v>
      </c>
      <c r="AE85" s="498"/>
    </row>
    <row r="86" spans="1:31" ht="16.5" customHeight="1">
      <c r="A86" s="527">
        <v>38</v>
      </c>
      <c r="B86" s="942" t="s">
        <v>669</v>
      </c>
      <c r="C86" s="445" t="s">
        <v>835</v>
      </c>
      <c r="D86" s="380">
        <v>36305</v>
      </c>
      <c r="E86" s="719" t="s">
        <v>670</v>
      </c>
      <c r="F86" s="546"/>
      <c r="G86" s="850"/>
      <c r="H86" s="850"/>
      <c r="I86" s="847" t="s">
        <v>672</v>
      </c>
      <c r="J86" s="299"/>
      <c r="K86" s="271"/>
      <c r="L86" s="271"/>
      <c r="M86" s="270"/>
      <c r="N86" s="271"/>
      <c r="O86" s="271"/>
      <c r="P86" s="265"/>
      <c r="Q86" s="339"/>
      <c r="R86" s="362"/>
      <c r="S86" s="272"/>
      <c r="T86" s="271"/>
      <c r="U86" s="271"/>
      <c r="V86" s="273"/>
      <c r="W86" s="271"/>
      <c r="X86" s="271"/>
      <c r="Y86" s="274"/>
      <c r="Z86" s="271"/>
      <c r="AA86" s="370">
        <v>0.24748842592592593</v>
      </c>
      <c r="AB86" s="271">
        <v>204</v>
      </c>
      <c r="AC86" s="195">
        <f t="shared" si="7"/>
        <v>51.92727272727273</v>
      </c>
      <c r="AD86" s="375">
        <f t="shared" si="8"/>
        <v>51.92727272727273</v>
      </c>
      <c r="AE86" s="497">
        <v>38</v>
      </c>
    </row>
    <row r="87" spans="1:31" ht="16.5" customHeight="1" thickBot="1">
      <c r="A87" s="528"/>
      <c r="B87" s="941" t="s">
        <v>671</v>
      </c>
      <c r="C87" s="844" t="s">
        <v>835</v>
      </c>
      <c r="D87" s="381">
        <v>36869</v>
      </c>
      <c r="E87" s="403" t="s">
        <v>670</v>
      </c>
      <c r="F87" s="547"/>
      <c r="G87" s="703"/>
      <c r="H87" s="703"/>
      <c r="I87" s="456"/>
      <c r="J87" s="278"/>
      <c r="K87" s="98"/>
      <c r="L87" s="98"/>
      <c r="M87" s="199"/>
      <c r="N87" s="98"/>
      <c r="O87" s="98"/>
      <c r="P87" s="203"/>
      <c r="Q87" s="325"/>
      <c r="R87" s="357"/>
      <c r="S87" s="211"/>
      <c r="T87" s="98"/>
      <c r="U87" s="98"/>
      <c r="V87" s="95"/>
      <c r="W87" s="98"/>
      <c r="X87" s="98"/>
      <c r="Y87" s="99"/>
      <c r="Z87" s="98"/>
      <c r="AA87" s="376">
        <v>0.24748842592592593</v>
      </c>
      <c r="AB87" s="98">
        <v>204</v>
      </c>
      <c r="AC87" s="193">
        <f t="shared" si="7"/>
        <v>51.92727272727273</v>
      </c>
      <c r="AD87" s="366">
        <f t="shared" si="8"/>
        <v>51.92727272727273</v>
      </c>
      <c r="AE87" s="498"/>
    </row>
    <row r="88" spans="1:31" ht="18" customHeight="1">
      <c r="A88" s="527">
        <v>39</v>
      </c>
      <c r="B88" s="943" t="s">
        <v>483</v>
      </c>
      <c r="C88" s="846" t="s">
        <v>12</v>
      </c>
      <c r="D88" s="380">
        <v>37266</v>
      </c>
      <c r="E88" s="719" t="s">
        <v>117</v>
      </c>
      <c r="F88" s="546" t="s">
        <v>484</v>
      </c>
      <c r="G88" s="437" t="s">
        <v>118</v>
      </c>
      <c r="H88" s="850"/>
      <c r="I88" s="455" t="s">
        <v>673</v>
      </c>
      <c r="J88" s="299"/>
      <c r="K88" s="271"/>
      <c r="L88" s="271"/>
      <c r="M88" s="270"/>
      <c r="N88" s="271"/>
      <c r="O88" s="271"/>
      <c r="P88" s="265"/>
      <c r="Q88" s="339"/>
      <c r="R88" s="362"/>
      <c r="S88" s="272"/>
      <c r="T88" s="271"/>
      <c r="U88" s="271"/>
      <c r="V88" s="273"/>
      <c r="W88" s="271"/>
      <c r="X88" s="271"/>
      <c r="Y88" s="274"/>
      <c r="Z88" s="271"/>
      <c r="AA88" s="370">
        <v>0.2452777777777778</v>
      </c>
      <c r="AB88" s="271">
        <v>193</v>
      </c>
      <c r="AC88" s="195">
        <f t="shared" si="7"/>
        <v>49.127272727272725</v>
      </c>
      <c r="AD88" s="375">
        <f t="shared" si="8"/>
        <v>49.127272727272725</v>
      </c>
      <c r="AE88" s="497">
        <v>39</v>
      </c>
    </row>
    <row r="89" spans="1:31" ht="15.75" customHeight="1" thickBot="1">
      <c r="A89" s="528"/>
      <c r="B89" s="854" t="s">
        <v>489</v>
      </c>
      <c r="C89" s="844" t="s">
        <v>12</v>
      </c>
      <c r="D89" s="381">
        <v>38430</v>
      </c>
      <c r="E89" s="403" t="s">
        <v>117</v>
      </c>
      <c r="F89" s="547"/>
      <c r="G89" s="703" t="s">
        <v>118</v>
      </c>
      <c r="H89" s="703"/>
      <c r="I89" s="456" t="s">
        <v>673</v>
      </c>
      <c r="J89" s="278"/>
      <c r="K89" s="98"/>
      <c r="L89" s="98"/>
      <c r="M89" s="199"/>
      <c r="N89" s="98"/>
      <c r="O89" s="98"/>
      <c r="P89" s="203"/>
      <c r="Q89" s="325"/>
      <c r="R89" s="357"/>
      <c r="S89" s="211"/>
      <c r="T89" s="98"/>
      <c r="U89" s="98"/>
      <c r="V89" s="95"/>
      <c r="W89" s="98"/>
      <c r="X89" s="98"/>
      <c r="Y89" s="99"/>
      <c r="Z89" s="98"/>
      <c r="AA89" s="376">
        <v>0.2452777777777778</v>
      </c>
      <c r="AB89" s="98">
        <v>193</v>
      </c>
      <c r="AC89" s="193">
        <f t="shared" si="7"/>
        <v>49.127272727272725</v>
      </c>
      <c r="AD89" s="366">
        <f t="shared" si="8"/>
        <v>49.127272727272725</v>
      </c>
      <c r="AE89" s="498"/>
    </row>
    <row r="90" spans="1:31" ht="18" customHeight="1">
      <c r="A90" s="514">
        <v>40</v>
      </c>
      <c r="B90" s="662" t="s">
        <v>241</v>
      </c>
      <c r="C90" s="837" t="s">
        <v>96</v>
      </c>
      <c r="D90" s="382">
        <v>37349</v>
      </c>
      <c r="E90" s="758" t="s">
        <v>21</v>
      </c>
      <c r="F90" s="548" t="s">
        <v>675</v>
      </c>
      <c r="G90" s="684" t="s">
        <v>226</v>
      </c>
      <c r="H90" s="701"/>
      <c r="I90" s="692" t="s">
        <v>242</v>
      </c>
      <c r="J90" s="275"/>
      <c r="K90" s="91"/>
      <c r="L90" s="187"/>
      <c r="M90" s="191"/>
      <c r="N90" s="314"/>
      <c r="O90" s="267"/>
      <c r="P90" s="191"/>
      <c r="Q90" s="330"/>
      <c r="R90" s="121"/>
      <c r="S90" s="191"/>
      <c r="T90" s="49"/>
      <c r="U90" s="49"/>
      <c r="V90" s="50"/>
      <c r="W90" s="49"/>
      <c r="X90" s="49"/>
      <c r="Y90" s="50"/>
      <c r="Z90" s="49"/>
      <c r="AA90" s="374">
        <v>0.2480324074074074</v>
      </c>
      <c r="AB90" s="388">
        <v>193</v>
      </c>
      <c r="AC90" s="206">
        <f t="shared" si="7"/>
        <v>49.127272727272725</v>
      </c>
      <c r="AD90" s="386">
        <f t="shared" si="8"/>
        <v>49.127272727272725</v>
      </c>
      <c r="AE90" s="497">
        <v>39</v>
      </c>
    </row>
    <row r="91" spans="1:31" ht="15.75" customHeight="1" thickBot="1">
      <c r="A91" s="516"/>
      <c r="B91" s="657" t="s">
        <v>674</v>
      </c>
      <c r="C91" s="446" t="s">
        <v>24</v>
      </c>
      <c r="D91" s="383">
        <v>26182</v>
      </c>
      <c r="E91" s="784" t="s">
        <v>21</v>
      </c>
      <c r="F91" s="549"/>
      <c r="G91" s="967"/>
      <c r="H91" s="967"/>
      <c r="I91" s="456" t="s">
        <v>676</v>
      </c>
      <c r="J91" s="295"/>
      <c r="K91" s="451"/>
      <c r="L91" s="451"/>
      <c r="M91" s="364"/>
      <c r="N91" s="451"/>
      <c r="O91" s="451"/>
      <c r="P91" s="205"/>
      <c r="Q91" s="335"/>
      <c r="R91" s="361"/>
      <c r="S91" s="369"/>
      <c r="T91" s="451"/>
      <c r="U91" s="451"/>
      <c r="V91" s="180"/>
      <c r="W91" s="451"/>
      <c r="X91" s="451"/>
      <c r="Y91" s="179"/>
      <c r="Z91" s="451"/>
      <c r="AA91" s="387">
        <v>0.2480324074074074</v>
      </c>
      <c r="AB91" s="389">
        <v>193</v>
      </c>
      <c r="AC91" s="193">
        <f t="shared" si="7"/>
        <v>49.127272727272725</v>
      </c>
      <c r="AD91" s="366">
        <f t="shared" si="8"/>
        <v>49.127272727272725</v>
      </c>
      <c r="AE91" s="498"/>
    </row>
    <row r="92" spans="1:31" ht="16.5" customHeight="1">
      <c r="A92" s="533">
        <v>41</v>
      </c>
      <c r="B92" s="659" t="s">
        <v>101</v>
      </c>
      <c r="C92" s="840" t="s">
        <v>96</v>
      </c>
      <c r="D92" s="882">
        <v>32454</v>
      </c>
      <c r="E92" s="689" t="s">
        <v>94</v>
      </c>
      <c r="F92" s="531" t="s">
        <v>297</v>
      </c>
      <c r="G92" s="691" t="s">
        <v>102</v>
      </c>
      <c r="H92" s="723"/>
      <c r="I92" s="691" t="s">
        <v>103</v>
      </c>
      <c r="J92" s="284"/>
      <c r="K92" s="88"/>
      <c r="L92" s="161"/>
      <c r="M92" s="204"/>
      <c r="N92" s="319">
        <v>0.484329</v>
      </c>
      <c r="O92" s="352">
        <v>154</v>
      </c>
      <c r="P92" s="194">
        <f>O92/253*80</f>
        <v>48.69565217391305</v>
      </c>
      <c r="Q92" s="328"/>
      <c r="R92" s="88"/>
      <c r="S92" s="204"/>
      <c r="T92" s="88"/>
      <c r="U92" s="88"/>
      <c r="V92" s="89"/>
      <c r="W92" s="90"/>
      <c r="X92" s="88"/>
      <c r="Y92" s="87"/>
      <c r="Z92" s="88"/>
      <c r="AA92" s="88"/>
      <c r="AB92" s="88"/>
      <c r="AC92" s="204"/>
      <c r="AD92" s="377">
        <f t="shared" si="8"/>
        <v>48.69565217391305</v>
      </c>
      <c r="AE92" s="499">
        <v>41</v>
      </c>
    </row>
    <row r="93" spans="1:31" ht="15.75" customHeight="1" thickBot="1">
      <c r="A93" s="533"/>
      <c r="B93" s="660" t="s">
        <v>298</v>
      </c>
      <c r="C93" s="841" t="s">
        <v>33</v>
      </c>
      <c r="D93" s="953">
        <v>33212</v>
      </c>
      <c r="E93" s="778" t="s">
        <v>279</v>
      </c>
      <c r="F93" s="531"/>
      <c r="G93" s="690" t="s">
        <v>299</v>
      </c>
      <c r="H93" s="724"/>
      <c r="I93" s="690"/>
      <c r="J93" s="286"/>
      <c r="K93" s="109"/>
      <c r="L93" s="160"/>
      <c r="M93" s="201"/>
      <c r="N93" s="320">
        <v>0.484329</v>
      </c>
      <c r="O93" s="353">
        <v>154</v>
      </c>
      <c r="P93" s="195">
        <f>O93/253*80</f>
        <v>48.69565217391305</v>
      </c>
      <c r="Q93" s="329"/>
      <c r="R93" s="109"/>
      <c r="S93" s="201"/>
      <c r="T93" s="109"/>
      <c r="U93" s="109"/>
      <c r="V93" s="86"/>
      <c r="W93" s="136"/>
      <c r="X93" s="109"/>
      <c r="Y93" s="71"/>
      <c r="Z93" s="109"/>
      <c r="AA93" s="109"/>
      <c r="AB93" s="109"/>
      <c r="AC93" s="201"/>
      <c r="AD93" s="375">
        <f t="shared" si="8"/>
        <v>48.69565217391305</v>
      </c>
      <c r="AE93" s="499"/>
    </row>
    <row r="94" spans="1:31" ht="15.75" customHeight="1">
      <c r="A94" s="527">
        <v>42</v>
      </c>
      <c r="B94" s="390" t="s">
        <v>677</v>
      </c>
      <c r="C94" s="445" t="s">
        <v>96</v>
      </c>
      <c r="D94" s="399">
        <v>31557</v>
      </c>
      <c r="E94" s="828" t="s">
        <v>519</v>
      </c>
      <c r="F94" s="546" t="s">
        <v>680</v>
      </c>
      <c r="G94" s="725"/>
      <c r="H94" s="725"/>
      <c r="I94" s="843"/>
      <c r="J94" s="297"/>
      <c r="K94" s="450"/>
      <c r="L94" s="450"/>
      <c r="M94" s="207"/>
      <c r="N94" s="450"/>
      <c r="O94" s="450"/>
      <c r="P94" s="210"/>
      <c r="Q94" s="337"/>
      <c r="R94" s="363"/>
      <c r="S94" s="222"/>
      <c r="T94" s="450"/>
      <c r="U94" s="450"/>
      <c r="V94" s="172"/>
      <c r="W94" s="450"/>
      <c r="X94" s="450"/>
      <c r="Y94" s="175"/>
      <c r="Z94" s="450"/>
      <c r="AA94" s="374">
        <v>0.24560185185185182</v>
      </c>
      <c r="AB94" s="450">
        <v>188</v>
      </c>
      <c r="AC94" s="206">
        <f t="shared" si="7"/>
        <v>47.85454545454545</v>
      </c>
      <c r="AD94" s="386">
        <f t="shared" si="8"/>
        <v>47.85454545454545</v>
      </c>
      <c r="AE94" s="497">
        <v>42</v>
      </c>
    </row>
    <row r="95" spans="1:31" ht="15.75" customHeight="1" thickBot="1">
      <c r="A95" s="528"/>
      <c r="B95" s="391" t="s">
        <v>678</v>
      </c>
      <c r="C95" s="844" t="s">
        <v>109</v>
      </c>
      <c r="D95" s="396">
        <v>35760</v>
      </c>
      <c r="E95" s="403" t="s">
        <v>519</v>
      </c>
      <c r="F95" s="547"/>
      <c r="G95" s="703"/>
      <c r="H95" s="703"/>
      <c r="I95" s="456"/>
      <c r="J95" s="278"/>
      <c r="K95" s="98"/>
      <c r="L95" s="98"/>
      <c r="M95" s="199"/>
      <c r="N95" s="98"/>
      <c r="O95" s="98"/>
      <c r="P95" s="203"/>
      <c r="Q95" s="325"/>
      <c r="R95" s="357"/>
      <c r="S95" s="211"/>
      <c r="T95" s="98"/>
      <c r="U95" s="98"/>
      <c r="V95" s="95"/>
      <c r="W95" s="98"/>
      <c r="X95" s="98"/>
      <c r="Y95" s="99"/>
      <c r="Z95" s="98"/>
      <c r="AA95" s="387">
        <v>0.24560185185185182</v>
      </c>
      <c r="AB95" s="98">
        <v>188</v>
      </c>
      <c r="AC95" s="193">
        <f t="shared" si="7"/>
        <v>47.85454545454545</v>
      </c>
      <c r="AD95" s="366">
        <f t="shared" si="8"/>
        <v>47.85454545454545</v>
      </c>
      <c r="AE95" s="498"/>
    </row>
    <row r="96" spans="1:31" ht="26.25" customHeight="1">
      <c r="A96" s="532">
        <v>43</v>
      </c>
      <c r="B96" s="392" t="s">
        <v>679</v>
      </c>
      <c r="C96" s="846" t="s">
        <v>96</v>
      </c>
      <c r="D96" s="380">
        <v>30558</v>
      </c>
      <c r="E96" s="689" t="s">
        <v>94</v>
      </c>
      <c r="F96" s="550" t="s">
        <v>189</v>
      </c>
      <c r="G96" s="847" t="s">
        <v>189</v>
      </c>
      <c r="H96" s="850"/>
      <c r="I96" s="969" t="s">
        <v>684</v>
      </c>
      <c r="J96" s="299"/>
      <c r="K96" s="271"/>
      <c r="L96" s="271"/>
      <c r="M96" s="270"/>
      <c r="N96" s="271"/>
      <c r="O96" s="271"/>
      <c r="P96" s="265"/>
      <c r="Q96" s="339"/>
      <c r="R96" s="362"/>
      <c r="S96" s="272"/>
      <c r="T96" s="271"/>
      <c r="U96" s="271"/>
      <c r="V96" s="273"/>
      <c r="W96" s="271"/>
      <c r="X96" s="271"/>
      <c r="Y96" s="274"/>
      <c r="Z96" s="271"/>
      <c r="AA96" s="370">
        <v>0.24457175925925925</v>
      </c>
      <c r="AB96" s="271">
        <v>186</v>
      </c>
      <c r="AC96" s="263">
        <f aca="true" t="shared" si="9" ref="AC96:AC104">AB96/275*70</f>
        <v>47.345454545454544</v>
      </c>
      <c r="AD96" s="442">
        <f aca="true" t="shared" si="10" ref="AD96:AD103">M96+P96+S96+AC96+Y96</f>
        <v>47.345454545454544</v>
      </c>
      <c r="AE96" s="499">
        <v>43</v>
      </c>
    </row>
    <row r="97" spans="1:31" ht="15.75" customHeight="1" thickBot="1">
      <c r="A97" s="528"/>
      <c r="B97" s="393" t="s">
        <v>683</v>
      </c>
      <c r="C97" s="844" t="s">
        <v>96</v>
      </c>
      <c r="D97" s="383">
        <v>33265</v>
      </c>
      <c r="E97" s="768" t="s">
        <v>94</v>
      </c>
      <c r="F97" s="551"/>
      <c r="G97" s="456" t="s">
        <v>189</v>
      </c>
      <c r="H97" s="703"/>
      <c r="I97" s="703" t="s">
        <v>95</v>
      </c>
      <c r="J97" s="278"/>
      <c r="K97" s="98"/>
      <c r="L97" s="98"/>
      <c r="M97" s="199"/>
      <c r="N97" s="98"/>
      <c r="O97" s="98"/>
      <c r="P97" s="203"/>
      <c r="Q97" s="325"/>
      <c r="R97" s="357"/>
      <c r="S97" s="211"/>
      <c r="T97" s="98"/>
      <c r="U97" s="98"/>
      <c r="V97" s="95"/>
      <c r="W97" s="98"/>
      <c r="X97" s="98"/>
      <c r="Y97" s="99"/>
      <c r="Z97" s="98"/>
      <c r="AA97" s="372">
        <v>0.24457175925925925</v>
      </c>
      <c r="AB97" s="98">
        <v>186</v>
      </c>
      <c r="AC97" s="193">
        <f t="shared" si="9"/>
        <v>47.345454545454544</v>
      </c>
      <c r="AD97" s="366">
        <f t="shared" si="10"/>
        <v>47.345454545454544</v>
      </c>
      <c r="AE97" s="498"/>
    </row>
    <row r="98" spans="1:31" ht="16.5" customHeight="1">
      <c r="A98" s="514">
        <v>44</v>
      </c>
      <c r="B98" s="390" t="s">
        <v>685</v>
      </c>
      <c r="C98" s="445" t="s">
        <v>109</v>
      </c>
      <c r="D98" s="399">
        <v>37726</v>
      </c>
      <c r="E98" s="401" t="s">
        <v>65</v>
      </c>
      <c r="F98" s="548" t="s">
        <v>283</v>
      </c>
      <c r="G98" s="725" t="s">
        <v>89</v>
      </c>
      <c r="H98" s="725"/>
      <c r="I98" s="455" t="s">
        <v>686</v>
      </c>
      <c r="J98" s="297"/>
      <c r="K98" s="450"/>
      <c r="L98" s="450"/>
      <c r="M98" s="207"/>
      <c r="N98" s="450"/>
      <c r="O98" s="450"/>
      <c r="P98" s="210"/>
      <c r="Q98" s="337"/>
      <c r="R98" s="363"/>
      <c r="S98" s="222"/>
      <c r="T98" s="450"/>
      <c r="U98" s="450"/>
      <c r="V98" s="172"/>
      <c r="W98" s="450"/>
      <c r="X98" s="450"/>
      <c r="Y98" s="175"/>
      <c r="Z98" s="450"/>
      <c r="AA98" s="370">
        <v>0.26243055555555556</v>
      </c>
      <c r="AB98" s="450">
        <v>185</v>
      </c>
      <c r="AC98" s="206">
        <f t="shared" si="9"/>
        <v>47.09090909090909</v>
      </c>
      <c r="AD98" s="386">
        <f t="shared" si="10"/>
        <v>47.09090909090909</v>
      </c>
      <c r="AE98" s="497">
        <v>44</v>
      </c>
    </row>
    <row r="99" spans="1:31" ht="16.5" customHeight="1">
      <c r="A99" s="515"/>
      <c r="B99" s="394" t="s">
        <v>331</v>
      </c>
      <c r="C99" s="851" t="s">
        <v>24</v>
      </c>
      <c r="D99" s="397">
        <v>36843</v>
      </c>
      <c r="E99" s="402" t="s">
        <v>65</v>
      </c>
      <c r="F99" s="552"/>
      <c r="G99" s="728" t="s">
        <v>89</v>
      </c>
      <c r="H99" s="728"/>
      <c r="I99" s="694" t="s">
        <v>686</v>
      </c>
      <c r="J99" s="281"/>
      <c r="K99" s="56"/>
      <c r="L99" s="56"/>
      <c r="M99" s="200"/>
      <c r="N99" s="56"/>
      <c r="O99" s="56"/>
      <c r="P99" s="208"/>
      <c r="Q99" s="326"/>
      <c r="R99" s="356"/>
      <c r="S99" s="192"/>
      <c r="T99" s="56"/>
      <c r="U99" s="56"/>
      <c r="V99" s="45"/>
      <c r="W99" s="56"/>
      <c r="X99" s="56"/>
      <c r="Y99" s="57"/>
      <c r="Z99" s="56"/>
      <c r="AA99" s="371">
        <v>0.26243055555555556</v>
      </c>
      <c r="AB99" s="56">
        <v>185</v>
      </c>
      <c r="AC99" s="192">
        <f t="shared" si="9"/>
        <v>47.09090909090909</v>
      </c>
      <c r="AD99" s="368">
        <f t="shared" si="10"/>
        <v>47.09090909090909</v>
      </c>
      <c r="AE99" s="499"/>
    </row>
    <row r="100" spans="1:31" ht="16.5" customHeight="1" thickBot="1">
      <c r="A100" s="516"/>
      <c r="B100" s="395" t="s">
        <v>171</v>
      </c>
      <c r="C100" s="448" t="s">
        <v>24</v>
      </c>
      <c r="D100" s="398">
        <v>37295</v>
      </c>
      <c r="E100" s="771" t="s">
        <v>65</v>
      </c>
      <c r="F100" s="549"/>
      <c r="G100" s="967" t="s">
        <v>89</v>
      </c>
      <c r="H100" s="729"/>
      <c r="I100" s="456" t="s">
        <v>686</v>
      </c>
      <c r="J100" s="295"/>
      <c r="K100" s="451"/>
      <c r="L100" s="451"/>
      <c r="M100" s="364"/>
      <c r="N100" s="451"/>
      <c r="O100" s="451"/>
      <c r="P100" s="205"/>
      <c r="Q100" s="335"/>
      <c r="R100" s="361"/>
      <c r="S100" s="369"/>
      <c r="T100" s="451"/>
      <c r="U100" s="451"/>
      <c r="V100" s="180"/>
      <c r="W100" s="451"/>
      <c r="X100" s="451"/>
      <c r="Y100" s="179"/>
      <c r="Z100" s="451"/>
      <c r="AA100" s="372">
        <v>0.26243055555555556</v>
      </c>
      <c r="AB100" s="451">
        <v>185</v>
      </c>
      <c r="AC100" s="193">
        <f t="shared" si="9"/>
        <v>47.09090909090909</v>
      </c>
      <c r="AD100" s="366">
        <f t="shared" si="10"/>
        <v>47.09090909090909</v>
      </c>
      <c r="AE100" s="498"/>
    </row>
    <row r="101" spans="1:31" ht="15.75" customHeight="1">
      <c r="A101" s="514">
        <v>45</v>
      </c>
      <c r="B101" s="944" t="s">
        <v>108</v>
      </c>
      <c r="C101" s="950" t="s">
        <v>96</v>
      </c>
      <c r="D101" s="953">
        <v>29952</v>
      </c>
      <c r="E101" s="778" t="s">
        <v>26</v>
      </c>
      <c r="F101" s="529" t="s">
        <v>247</v>
      </c>
      <c r="G101" s="731"/>
      <c r="H101" s="724"/>
      <c r="I101" s="731"/>
      <c r="J101" s="286"/>
      <c r="K101" s="247">
        <v>0.248843</v>
      </c>
      <c r="L101" s="347">
        <v>159</v>
      </c>
      <c r="M101" s="195">
        <f>L101/248*70</f>
        <v>44.87903225806451</v>
      </c>
      <c r="N101" s="414"/>
      <c r="O101" s="415"/>
      <c r="P101" s="201"/>
      <c r="Q101" s="329"/>
      <c r="R101" s="109"/>
      <c r="S101" s="201"/>
      <c r="T101" s="109"/>
      <c r="U101" s="109"/>
      <c r="V101" s="86"/>
      <c r="W101" s="136"/>
      <c r="X101" s="109"/>
      <c r="Y101" s="71"/>
      <c r="Z101" s="109"/>
      <c r="AA101" s="109"/>
      <c r="AB101" s="109"/>
      <c r="AC101" s="195"/>
      <c r="AD101" s="416">
        <f t="shared" si="10"/>
        <v>44.87903225806451</v>
      </c>
      <c r="AE101" s="497">
        <v>45</v>
      </c>
    </row>
    <row r="102" spans="1:31" ht="15.75" customHeight="1" thickBot="1">
      <c r="A102" s="516"/>
      <c r="B102" s="945" t="s">
        <v>248</v>
      </c>
      <c r="C102" s="950" t="s">
        <v>33</v>
      </c>
      <c r="D102" s="953">
        <v>31351</v>
      </c>
      <c r="E102" s="768" t="s">
        <v>26</v>
      </c>
      <c r="F102" s="530"/>
      <c r="G102" s="731"/>
      <c r="H102" s="724"/>
      <c r="I102" s="731"/>
      <c r="J102" s="286"/>
      <c r="K102" s="247">
        <v>0.248843</v>
      </c>
      <c r="L102" s="347">
        <v>159</v>
      </c>
      <c r="M102" s="195">
        <f>L102/248*70</f>
        <v>44.87903225806451</v>
      </c>
      <c r="N102" s="414"/>
      <c r="O102" s="415"/>
      <c r="P102" s="201"/>
      <c r="Q102" s="329"/>
      <c r="R102" s="109"/>
      <c r="S102" s="201"/>
      <c r="T102" s="109"/>
      <c r="U102" s="109"/>
      <c r="V102" s="86"/>
      <c r="W102" s="136"/>
      <c r="X102" s="109"/>
      <c r="Y102" s="71"/>
      <c r="Z102" s="109"/>
      <c r="AA102" s="98"/>
      <c r="AB102" s="109"/>
      <c r="AC102" s="195"/>
      <c r="AD102" s="375">
        <f t="shared" si="10"/>
        <v>44.87903225806451</v>
      </c>
      <c r="AE102" s="498"/>
    </row>
    <row r="103" spans="1:31" ht="18" customHeight="1">
      <c r="A103" s="514">
        <v>46</v>
      </c>
      <c r="B103" s="662" t="s">
        <v>104</v>
      </c>
      <c r="C103" s="837" t="s">
        <v>24</v>
      </c>
      <c r="D103" s="382">
        <v>31136</v>
      </c>
      <c r="E103" s="739" t="s">
        <v>105</v>
      </c>
      <c r="F103" s="553" t="s">
        <v>689</v>
      </c>
      <c r="G103" s="684" t="s">
        <v>89</v>
      </c>
      <c r="H103" s="696"/>
      <c r="I103" s="692" t="s">
        <v>106</v>
      </c>
      <c r="J103" s="279"/>
      <c r="K103" s="91"/>
      <c r="L103" s="187"/>
      <c r="M103" s="191"/>
      <c r="N103" s="312"/>
      <c r="O103" s="257"/>
      <c r="P103" s="191"/>
      <c r="Q103" s="324"/>
      <c r="R103" s="49"/>
      <c r="S103" s="202"/>
      <c r="T103" s="82"/>
      <c r="U103" s="47"/>
      <c r="V103" s="48"/>
      <c r="W103" s="51"/>
      <c r="X103" s="49"/>
      <c r="Y103" s="48"/>
      <c r="Z103" s="49"/>
      <c r="AA103" s="370">
        <v>0.23438657407407407</v>
      </c>
      <c r="AB103" s="49">
        <v>170</v>
      </c>
      <c r="AC103" s="206">
        <f t="shared" si="9"/>
        <v>43.27272727272727</v>
      </c>
      <c r="AD103" s="367">
        <f t="shared" si="10"/>
        <v>43.27272727272727</v>
      </c>
      <c r="AE103" s="497">
        <v>46</v>
      </c>
    </row>
    <row r="104" spans="1:31" ht="15.75" customHeight="1" thickBot="1">
      <c r="A104" s="516"/>
      <c r="B104" s="654" t="s">
        <v>688</v>
      </c>
      <c r="C104" s="446" t="s">
        <v>96</v>
      </c>
      <c r="D104" s="963">
        <v>34653</v>
      </c>
      <c r="E104" s="951" t="s">
        <v>105</v>
      </c>
      <c r="F104" s="554"/>
      <c r="G104" s="967"/>
      <c r="H104" s="967"/>
      <c r="I104" s="456" t="s">
        <v>106</v>
      </c>
      <c r="J104" s="295"/>
      <c r="K104" s="451"/>
      <c r="L104" s="451"/>
      <c r="M104" s="364"/>
      <c r="N104" s="451"/>
      <c r="O104" s="451"/>
      <c r="P104" s="205"/>
      <c r="Q104" s="335"/>
      <c r="R104" s="361"/>
      <c r="S104" s="369"/>
      <c r="T104" s="451"/>
      <c r="U104" s="451"/>
      <c r="V104" s="180"/>
      <c r="W104" s="451"/>
      <c r="X104" s="451"/>
      <c r="Y104" s="179"/>
      <c r="Z104" s="451"/>
      <c r="AA104" s="372">
        <v>0.23438657407407407</v>
      </c>
      <c r="AB104" s="451">
        <v>170</v>
      </c>
      <c r="AC104" s="193">
        <f t="shared" si="9"/>
        <v>43.27272727272727</v>
      </c>
      <c r="AD104" s="366">
        <f>M104+P104+S104+AC104+Y104</f>
        <v>43.27272727272727</v>
      </c>
      <c r="AE104" s="498"/>
    </row>
    <row r="105" spans="1:31" ht="19.5" customHeight="1">
      <c r="A105" s="510">
        <v>47</v>
      </c>
      <c r="B105" s="653" t="s">
        <v>249</v>
      </c>
      <c r="C105" s="837" t="s">
        <v>96</v>
      </c>
      <c r="D105" s="384">
        <v>29766</v>
      </c>
      <c r="E105" s="713" t="s">
        <v>38</v>
      </c>
      <c r="F105" s="529" t="s">
        <v>250</v>
      </c>
      <c r="G105" s="684" t="s">
        <v>251</v>
      </c>
      <c r="H105" s="437"/>
      <c r="I105" s="684" t="s">
        <v>252</v>
      </c>
      <c r="J105" s="276"/>
      <c r="K105" s="256">
        <v>0.246007</v>
      </c>
      <c r="L105" s="343">
        <v>152</v>
      </c>
      <c r="M105" s="191">
        <f>L105/248*70</f>
        <v>42.903225806451616</v>
      </c>
      <c r="N105" s="155"/>
      <c r="O105" s="137"/>
      <c r="P105" s="202"/>
      <c r="Q105" s="324"/>
      <c r="R105" s="49"/>
      <c r="S105" s="214"/>
      <c r="T105" s="49"/>
      <c r="U105" s="49"/>
      <c r="V105" s="50"/>
      <c r="W105" s="51"/>
      <c r="X105" s="49"/>
      <c r="Y105" s="48"/>
      <c r="Z105" s="49"/>
      <c r="AA105" s="49"/>
      <c r="AB105" s="49"/>
      <c r="AC105" s="191"/>
      <c r="AD105" s="367">
        <f>M105+P105+S105+AC105+Y105</f>
        <v>42.903225806451616</v>
      </c>
      <c r="AE105" s="497">
        <v>47</v>
      </c>
    </row>
    <row r="106" spans="1:31" ht="19.5" customHeight="1" thickBot="1">
      <c r="A106" s="511"/>
      <c r="B106" s="658" t="s">
        <v>253</v>
      </c>
      <c r="C106" s="838" t="s">
        <v>96</v>
      </c>
      <c r="D106" s="378">
        <v>30763</v>
      </c>
      <c r="E106" s="736" t="s">
        <v>38</v>
      </c>
      <c r="F106" s="530"/>
      <c r="G106" s="686" t="s">
        <v>251</v>
      </c>
      <c r="H106" s="703"/>
      <c r="I106" s="686" t="s">
        <v>252</v>
      </c>
      <c r="J106" s="278"/>
      <c r="K106" s="258">
        <v>0.246007</v>
      </c>
      <c r="L106" s="344">
        <v>152</v>
      </c>
      <c r="M106" s="193">
        <f>L106/248*70</f>
        <v>42.903225806451616</v>
      </c>
      <c r="N106" s="146"/>
      <c r="O106" s="147"/>
      <c r="P106" s="203"/>
      <c r="Q106" s="325"/>
      <c r="R106" s="98"/>
      <c r="S106" s="215"/>
      <c r="T106" s="98"/>
      <c r="U106" s="98"/>
      <c r="V106" s="99"/>
      <c r="W106" s="100"/>
      <c r="X106" s="98"/>
      <c r="Y106" s="95"/>
      <c r="Z106" s="98"/>
      <c r="AA106" s="98"/>
      <c r="AB106" s="98"/>
      <c r="AC106" s="193"/>
      <c r="AD106" s="366">
        <f>M106+P106+S106+AC106+Y106</f>
        <v>42.903225806451616</v>
      </c>
      <c r="AE106" s="498"/>
    </row>
    <row r="107" spans="1:31" ht="15.75" customHeight="1">
      <c r="A107" s="527">
        <v>48</v>
      </c>
      <c r="B107" s="652" t="s">
        <v>690</v>
      </c>
      <c r="C107" s="445" t="s">
        <v>96</v>
      </c>
      <c r="D107" s="399">
        <v>25640</v>
      </c>
      <c r="E107" s="828" t="s">
        <v>10</v>
      </c>
      <c r="F107" s="555" t="s">
        <v>692</v>
      </c>
      <c r="G107" s="649" t="s">
        <v>693</v>
      </c>
      <c r="H107" s="725"/>
      <c r="I107" s="437" t="s">
        <v>695</v>
      </c>
      <c r="J107" s="297"/>
      <c r="K107" s="450"/>
      <c r="L107" s="450"/>
      <c r="M107" s="207"/>
      <c r="N107" s="450"/>
      <c r="O107" s="450"/>
      <c r="P107" s="210"/>
      <c r="Q107" s="337"/>
      <c r="R107" s="363"/>
      <c r="S107" s="222"/>
      <c r="T107" s="450"/>
      <c r="U107" s="450"/>
      <c r="V107" s="172"/>
      <c r="W107" s="450"/>
      <c r="X107" s="450"/>
      <c r="Y107" s="175"/>
      <c r="Z107" s="450"/>
      <c r="AA107" s="374">
        <v>0.24737268518518518</v>
      </c>
      <c r="AB107" s="450">
        <v>168</v>
      </c>
      <c r="AC107" s="206">
        <f>AB107/275*70</f>
        <v>42.763636363636365</v>
      </c>
      <c r="AD107" s="367">
        <f>M107+P107+S107+AC107+Y107</f>
        <v>42.763636363636365</v>
      </c>
      <c r="AE107" s="497">
        <v>48</v>
      </c>
    </row>
    <row r="108" spans="1:31" ht="15.75" customHeight="1" thickBot="1">
      <c r="A108" s="528"/>
      <c r="B108" s="946" t="s">
        <v>691</v>
      </c>
      <c r="C108" s="844" t="s">
        <v>12</v>
      </c>
      <c r="D108" s="381">
        <v>21739</v>
      </c>
      <c r="E108" s="403" t="s">
        <v>10</v>
      </c>
      <c r="F108" s="556"/>
      <c r="G108" s="732" t="s">
        <v>694</v>
      </c>
      <c r="H108" s="703"/>
      <c r="I108" s="456" t="s">
        <v>160</v>
      </c>
      <c r="J108" s="278"/>
      <c r="K108" s="98"/>
      <c r="L108" s="98"/>
      <c r="M108" s="199"/>
      <c r="N108" s="98"/>
      <c r="O108" s="98"/>
      <c r="P108" s="203"/>
      <c r="Q108" s="325"/>
      <c r="R108" s="357"/>
      <c r="S108" s="211"/>
      <c r="T108" s="98"/>
      <c r="U108" s="98"/>
      <c r="V108" s="95"/>
      <c r="W108" s="98"/>
      <c r="X108" s="98"/>
      <c r="Y108" s="99"/>
      <c r="Z108" s="98"/>
      <c r="AA108" s="376">
        <v>0.24737268518518518</v>
      </c>
      <c r="AB108" s="98">
        <v>168</v>
      </c>
      <c r="AC108" s="193">
        <f>AB108/275*70</f>
        <v>42.763636363636365</v>
      </c>
      <c r="AD108" s="366">
        <f aca="true" t="shared" si="11" ref="AD108:AD116">M108+P108+S108+AC108+Y108</f>
        <v>42.763636363636365</v>
      </c>
      <c r="AE108" s="498"/>
    </row>
    <row r="109" spans="1:31" ht="16.5" customHeight="1">
      <c r="A109" s="527">
        <v>49</v>
      </c>
      <c r="B109" s="652" t="s">
        <v>495</v>
      </c>
      <c r="C109" s="445" t="s">
        <v>33</v>
      </c>
      <c r="D109" s="399">
        <v>38439</v>
      </c>
      <c r="E109" s="828" t="s">
        <v>387</v>
      </c>
      <c r="F109" s="557" t="s">
        <v>760</v>
      </c>
      <c r="G109" s="649" t="s">
        <v>496</v>
      </c>
      <c r="H109" s="725"/>
      <c r="I109" s="725" t="s">
        <v>497</v>
      </c>
      <c r="J109" s="297"/>
      <c r="K109" s="450"/>
      <c r="L109" s="450"/>
      <c r="M109" s="207"/>
      <c r="N109" s="450"/>
      <c r="O109" s="450"/>
      <c r="P109" s="210"/>
      <c r="Q109" s="337"/>
      <c r="R109" s="363"/>
      <c r="S109" s="222"/>
      <c r="T109" s="450"/>
      <c r="U109" s="450"/>
      <c r="V109" s="172"/>
      <c r="W109" s="450"/>
      <c r="X109" s="450"/>
      <c r="Y109" s="175"/>
      <c r="Z109" s="450"/>
      <c r="AA109" s="374">
        <v>0.24515046296296297</v>
      </c>
      <c r="AB109" s="450">
        <v>160</v>
      </c>
      <c r="AC109" s="207">
        <f>AB109/275*70</f>
        <v>40.72727272727273</v>
      </c>
      <c r="AD109" s="386">
        <f t="shared" si="11"/>
        <v>40.72727272727273</v>
      </c>
      <c r="AE109" s="497">
        <v>49</v>
      </c>
    </row>
    <row r="110" spans="1:31" ht="18" customHeight="1" thickBot="1">
      <c r="A110" s="528"/>
      <c r="B110" s="946" t="s">
        <v>696</v>
      </c>
      <c r="C110" s="844" t="s">
        <v>33</v>
      </c>
      <c r="D110" s="381">
        <v>38385</v>
      </c>
      <c r="E110" s="403" t="s">
        <v>387</v>
      </c>
      <c r="F110" s="558"/>
      <c r="G110" s="732" t="s">
        <v>496</v>
      </c>
      <c r="H110" s="703"/>
      <c r="I110" s="703" t="s">
        <v>497</v>
      </c>
      <c r="J110" s="278"/>
      <c r="K110" s="98"/>
      <c r="L110" s="98"/>
      <c r="M110" s="199"/>
      <c r="N110" s="98"/>
      <c r="O110" s="98"/>
      <c r="P110" s="203"/>
      <c r="Q110" s="325"/>
      <c r="R110" s="357"/>
      <c r="S110" s="211"/>
      <c r="T110" s="98"/>
      <c r="U110" s="98"/>
      <c r="V110" s="95"/>
      <c r="W110" s="98"/>
      <c r="X110" s="98"/>
      <c r="Y110" s="99"/>
      <c r="Z110" s="98"/>
      <c r="AA110" s="376">
        <v>0.24515046296296297</v>
      </c>
      <c r="AB110" s="98">
        <v>160</v>
      </c>
      <c r="AC110" s="199">
        <f>AB110/275*70</f>
        <v>40.72727272727273</v>
      </c>
      <c r="AD110" s="366">
        <f t="shared" si="11"/>
        <v>40.72727272727273</v>
      </c>
      <c r="AE110" s="498"/>
    </row>
    <row r="111" spans="1:31" ht="23.25" customHeight="1">
      <c r="A111" s="514">
        <v>50</v>
      </c>
      <c r="B111" s="662" t="s">
        <v>256</v>
      </c>
      <c r="C111" s="447" t="s">
        <v>12</v>
      </c>
      <c r="D111" s="382">
        <v>37181</v>
      </c>
      <c r="E111" s="758" t="s">
        <v>105</v>
      </c>
      <c r="F111" s="534" t="s">
        <v>257</v>
      </c>
      <c r="G111" s="692" t="s">
        <v>314</v>
      </c>
      <c r="H111" s="714"/>
      <c r="I111" s="692" t="s">
        <v>178</v>
      </c>
      <c r="J111" s="296"/>
      <c r="K111" s="311">
        <v>0.20706</v>
      </c>
      <c r="L111" s="348">
        <v>140</v>
      </c>
      <c r="M111" s="206">
        <f>L111/248*70</f>
        <v>39.51612903225807</v>
      </c>
      <c r="N111" s="173"/>
      <c r="O111" s="174"/>
      <c r="P111" s="210"/>
      <c r="Q111" s="337"/>
      <c r="R111" s="450"/>
      <c r="S111" s="216"/>
      <c r="T111" s="176"/>
      <c r="U111" s="177"/>
      <c r="V111" s="172"/>
      <c r="W111" s="450"/>
      <c r="X111" s="450"/>
      <c r="Y111" s="175"/>
      <c r="Z111" s="450"/>
      <c r="AA111" s="450"/>
      <c r="AB111" s="450"/>
      <c r="AC111" s="206"/>
      <c r="AD111" s="367">
        <f t="shared" si="11"/>
        <v>39.51612903225807</v>
      </c>
      <c r="AE111" s="497">
        <v>50</v>
      </c>
    </row>
    <row r="112" spans="1:31" ht="22.5" customHeight="1">
      <c r="A112" s="515"/>
      <c r="B112" s="394" t="s">
        <v>258</v>
      </c>
      <c r="C112" s="851" t="s">
        <v>12</v>
      </c>
      <c r="D112" s="397">
        <v>37075</v>
      </c>
      <c r="E112" s="402" t="s">
        <v>105</v>
      </c>
      <c r="F112" s="559"/>
      <c r="G112" s="694" t="s">
        <v>314</v>
      </c>
      <c r="H112" s="706"/>
      <c r="I112" s="694" t="s">
        <v>178</v>
      </c>
      <c r="J112" s="291"/>
      <c r="K112" s="309">
        <v>0.20706</v>
      </c>
      <c r="L112" s="345">
        <v>140</v>
      </c>
      <c r="M112" s="192">
        <f>L112/248*70</f>
        <v>39.51612903225807</v>
      </c>
      <c r="N112" s="56"/>
      <c r="O112" s="56"/>
      <c r="P112" s="208"/>
      <c r="Q112" s="338"/>
      <c r="R112" s="61"/>
      <c r="S112" s="192"/>
      <c r="T112" s="56"/>
      <c r="U112" s="56"/>
      <c r="V112" s="57"/>
      <c r="W112" s="58"/>
      <c r="X112" s="56"/>
      <c r="Y112" s="45"/>
      <c r="Z112" s="56"/>
      <c r="AA112" s="56"/>
      <c r="AB112" s="56"/>
      <c r="AC112" s="192"/>
      <c r="AD112" s="368">
        <f t="shared" si="11"/>
        <v>39.51612903225807</v>
      </c>
      <c r="AE112" s="499"/>
    </row>
    <row r="113" spans="1:31" ht="24.75" customHeight="1" thickBot="1">
      <c r="A113" s="516"/>
      <c r="B113" s="667" t="s">
        <v>259</v>
      </c>
      <c r="C113" s="844" t="s">
        <v>96</v>
      </c>
      <c r="D113" s="881">
        <v>37124</v>
      </c>
      <c r="E113" s="403" t="s">
        <v>105</v>
      </c>
      <c r="F113" s="535"/>
      <c r="G113" s="456" t="s">
        <v>314</v>
      </c>
      <c r="H113" s="702"/>
      <c r="I113" s="456" t="s">
        <v>178</v>
      </c>
      <c r="J113" s="283"/>
      <c r="K113" s="258">
        <v>0.20706</v>
      </c>
      <c r="L113" s="259">
        <v>140</v>
      </c>
      <c r="M113" s="193">
        <f>L113/248*70</f>
        <v>39.51612903225807</v>
      </c>
      <c r="N113" s="98"/>
      <c r="O113" s="98"/>
      <c r="P113" s="203"/>
      <c r="Q113" s="327"/>
      <c r="R113" s="97"/>
      <c r="S113" s="193"/>
      <c r="T113" s="98"/>
      <c r="U113" s="98"/>
      <c r="V113" s="99"/>
      <c r="W113" s="100"/>
      <c r="X113" s="98"/>
      <c r="Y113" s="95"/>
      <c r="Z113" s="98"/>
      <c r="AA113" s="98"/>
      <c r="AB113" s="98"/>
      <c r="AC113" s="193"/>
      <c r="AD113" s="366">
        <f t="shared" si="11"/>
        <v>39.51612903225807</v>
      </c>
      <c r="AE113" s="498"/>
    </row>
    <row r="114" spans="1:31" ht="19.5" customHeight="1">
      <c r="A114" s="514">
        <v>51</v>
      </c>
      <c r="B114" s="647" t="s">
        <v>167</v>
      </c>
      <c r="C114" s="449" t="s">
        <v>12</v>
      </c>
      <c r="D114" s="882">
        <v>37135</v>
      </c>
      <c r="E114" s="689" t="s">
        <v>19</v>
      </c>
      <c r="F114" s="534" t="s">
        <v>300</v>
      </c>
      <c r="G114" s="693" t="s">
        <v>20</v>
      </c>
      <c r="H114" s="730"/>
      <c r="I114" s="693" t="s">
        <v>36</v>
      </c>
      <c r="J114" s="407"/>
      <c r="K114" s="171"/>
      <c r="L114" s="410"/>
      <c r="M114" s="270"/>
      <c r="N114" s="411">
        <v>0.464977</v>
      </c>
      <c r="O114" s="412">
        <v>122</v>
      </c>
      <c r="P114" s="263">
        <f>O114/253*80</f>
        <v>38.57707509881423</v>
      </c>
      <c r="Q114" s="339"/>
      <c r="R114" s="271"/>
      <c r="S114" s="265"/>
      <c r="T114" s="171"/>
      <c r="U114" s="413"/>
      <c r="V114" s="273"/>
      <c r="W114" s="271"/>
      <c r="X114" s="271"/>
      <c r="Y114" s="274"/>
      <c r="Z114" s="271"/>
      <c r="AA114" s="271"/>
      <c r="AB114" s="271"/>
      <c r="AC114" s="270"/>
      <c r="AD114" s="377">
        <f t="shared" si="11"/>
        <v>38.57707509881423</v>
      </c>
      <c r="AE114" s="497">
        <v>51</v>
      </c>
    </row>
    <row r="115" spans="1:31" ht="16.5" customHeight="1">
      <c r="A115" s="515"/>
      <c r="B115" s="394" t="s">
        <v>301</v>
      </c>
      <c r="C115" s="851" t="s">
        <v>96</v>
      </c>
      <c r="D115" s="397">
        <v>38439</v>
      </c>
      <c r="E115" s="402" t="s">
        <v>19</v>
      </c>
      <c r="F115" s="559"/>
      <c r="G115" s="694" t="s">
        <v>20</v>
      </c>
      <c r="H115" s="704"/>
      <c r="I115" s="694" t="s">
        <v>302</v>
      </c>
      <c r="J115" s="280"/>
      <c r="K115" s="65"/>
      <c r="L115" s="55"/>
      <c r="M115" s="200"/>
      <c r="N115" s="309">
        <v>0.464977</v>
      </c>
      <c r="O115" s="345">
        <v>122</v>
      </c>
      <c r="P115" s="192">
        <f>O115/253*80</f>
        <v>38.57707509881423</v>
      </c>
      <c r="Q115" s="326"/>
      <c r="R115" s="56"/>
      <c r="S115" s="208"/>
      <c r="T115" s="65"/>
      <c r="U115" s="55"/>
      <c r="V115" s="45"/>
      <c r="W115" s="56"/>
      <c r="X115" s="56"/>
      <c r="Y115" s="57"/>
      <c r="Z115" s="56"/>
      <c r="AA115" s="56"/>
      <c r="AB115" s="56"/>
      <c r="AC115" s="200"/>
      <c r="AD115" s="368">
        <f t="shared" si="11"/>
        <v>38.57707509881423</v>
      </c>
      <c r="AE115" s="499"/>
    </row>
    <row r="116" spans="1:31" ht="16.5" customHeight="1" thickBot="1">
      <c r="A116" s="516"/>
      <c r="B116" s="667" t="s">
        <v>303</v>
      </c>
      <c r="C116" s="844" t="s">
        <v>33</v>
      </c>
      <c r="D116" s="881">
        <v>38382</v>
      </c>
      <c r="E116" s="403" t="s">
        <v>19</v>
      </c>
      <c r="F116" s="535"/>
      <c r="G116" s="456" t="s">
        <v>20</v>
      </c>
      <c r="H116" s="697"/>
      <c r="I116" s="456" t="s">
        <v>444</v>
      </c>
      <c r="J116" s="282"/>
      <c r="K116" s="114"/>
      <c r="L116" s="115"/>
      <c r="M116" s="199"/>
      <c r="N116" s="258">
        <v>0.464977</v>
      </c>
      <c r="O116" s="259">
        <v>122</v>
      </c>
      <c r="P116" s="193">
        <f>O116/253*80</f>
        <v>38.57707509881423</v>
      </c>
      <c r="Q116" s="325"/>
      <c r="R116" s="98"/>
      <c r="S116" s="203"/>
      <c r="T116" s="114"/>
      <c r="U116" s="115"/>
      <c r="V116" s="95"/>
      <c r="W116" s="98"/>
      <c r="X116" s="98"/>
      <c r="Y116" s="99"/>
      <c r="Z116" s="98"/>
      <c r="AA116" s="98"/>
      <c r="AB116" s="98"/>
      <c r="AC116" s="199"/>
      <c r="AD116" s="366">
        <f t="shared" si="11"/>
        <v>38.57707509881423</v>
      </c>
      <c r="AE116" s="498"/>
    </row>
    <row r="117" spans="1:31" ht="18" customHeight="1">
      <c r="A117" s="527">
        <v>52</v>
      </c>
      <c r="B117" s="947" t="s">
        <v>697</v>
      </c>
      <c r="C117" s="445" t="s">
        <v>33</v>
      </c>
      <c r="D117" s="954">
        <v>29087</v>
      </c>
      <c r="E117" s="758" t="s">
        <v>94</v>
      </c>
      <c r="F117" s="560" t="s">
        <v>699</v>
      </c>
      <c r="G117" s="725" t="s">
        <v>700</v>
      </c>
      <c r="H117" s="725"/>
      <c r="I117" s="843" t="s">
        <v>160</v>
      </c>
      <c r="J117" s="297"/>
      <c r="K117" s="450"/>
      <c r="L117" s="450"/>
      <c r="M117" s="207"/>
      <c r="N117" s="450"/>
      <c r="O117" s="450"/>
      <c r="P117" s="210"/>
      <c r="Q117" s="337"/>
      <c r="R117" s="363"/>
      <c r="S117" s="222"/>
      <c r="T117" s="450"/>
      <c r="U117" s="450"/>
      <c r="V117" s="172"/>
      <c r="W117" s="450"/>
      <c r="X117" s="450"/>
      <c r="Y117" s="175"/>
      <c r="Z117" s="450"/>
      <c r="AA117" s="374">
        <v>0.2401388888888889</v>
      </c>
      <c r="AB117" s="450">
        <v>151</v>
      </c>
      <c r="AC117" s="207">
        <f aca="true" t="shared" si="12" ref="AC117:AC124">AB117/275*70</f>
        <v>38.43636363636364</v>
      </c>
      <c r="AD117" s="386">
        <f aca="true" t="shared" si="13" ref="AD117:AD122">M117+P117+S117+AC117+Y117</f>
        <v>38.43636363636364</v>
      </c>
      <c r="AE117" s="497">
        <v>52</v>
      </c>
    </row>
    <row r="118" spans="1:31" ht="16.5" customHeight="1" thickBot="1">
      <c r="A118" s="528"/>
      <c r="B118" s="657" t="s">
        <v>698</v>
      </c>
      <c r="C118" s="844" t="s">
        <v>96</v>
      </c>
      <c r="D118" s="379">
        <v>29942</v>
      </c>
      <c r="E118" s="768" t="s">
        <v>94</v>
      </c>
      <c r="F118" s="551"/>
      <c r="G118" s="703" t="s">
        <v>700</v>
      </c>
      <c r="H118" s="703"/>
      <c r="I118" s="456" t="s">
        <v>701</v>
      </c>
      <c r="J118" s="278"/>
      <c r="K118" s="98"/>
      <c r="L118" s="98"/>
      <c r="M118" s="199"/>
      <c r="N118" s="98"/>
      <c r="O118" s="98"/>
      <c r="P118" s="203"/>
      <c r="Q118" s="325"/>
      <c r="R118" s="357"/>
      <c r="S118" s="211"/>
      <c r="T118" s="98"/>
      <c r="U118" s="98"/>
      <c r="V118" s="95"/>
      <c r="W118" s="98"/>
      <c r="X118" s="98"/>
      <c r="Y118" s="99"/>
      <c r="Z118" s="98"/>
      <c r="AA118" s="376">
        <v>0.2401388888888889</v>
      </c>
      <c r="AB118" s="98">
        <v>151</v>
      </c>
      <c r="AC118" s="199">
        <f t="shared" si="12"/>
        <v>38.43636363636364</v>
      </c>
      <c r="AD118" s="366">
        <f t="shared" si="13"/>
        <v>38.43636363636364</v>
      </c>
      <c r="AE118" s="498"/>
    </row>
    <row r="119" spans="1:31" ht="16.5" customHeight="1">
      <c r="A119" s="527">
        <v>53</v>
      </c>
      <c r="B119" s="947" t="s">
        <v>703</v>
      </c>
      <c r="C119" s="445" t="s">
        <v>33</v>
      </c>
      <c r="D119" s="954">
        <v>27584</v>
      </c>
      <c r="E119" s="758" t="s">
        <v>94</v>
      </c>
      <c r="F119" s="561" t="s">
        <v>704</v>
      </c>
      <c r="G119" s="725" t="s">
        <v>700</v>
      </c>
      <c r="H119" s="725"/>
      <c r="I119" s="843" t="s">
        <v>103</v>
      </c>
      <c r="J119" s="297"/>
      <c r="K119" s="450"/>
      <c r="L119" s="450"/>
      <c r="M119" s="207"/>
      <c r="N119" s="450"/>
      <c r="O119" s="450"/>
      <c r="P119" s="210"/>
      <c r="Q119" s="337"/>
      <c r="R119" s="363"/>
      <c r="S119" s="222"/>
      <c r="T119" s="450"/>
      <c r="U119" s="450"/>
      <c r="V119" s="172"/>
      <c r="W119" s="450"/>
      <c r="X119" s="450"/>
      <c r="Y119" s="175"/>
      <c r="Z119" s="450"/>
      <c r="AA119" s="374">
        <v>0.2476736111111111</v>
      </c>
      <c r="AB119" s="450">
        <v>151</v>
      </c>
      <c r="AC119" s="207">
        <f t="shared" si="12"/>
        <v>38.43636363636364</v>
      </c>
      <c r="AD119" s="386">
        <f t="shared" si="13"/>
        <v>38.43636363636364</v>
      </c>
      <c r="AE119" s="497">
        <v>52</v>
      </c>
    </row>
    <row r="120" spans="1:31" ht="16.5" customHeight="1" thickBot="1">
      <c r="A120" s="528"/>
      <c r="B120" s="657" t="s">
        <v>702</v>
      </c>
      <c r="C120" s="844" t="s">
        <v>109</v>
      </c>
      <c r="D120" s="379">
        <v>24689</v>
      </c>
      <c r="E120" s="768" t="s">
        <v>94</v>
      </c>
      <c r="F120" s="562"/>
      <c r="G120" s="703" t="s">
        <v>700</v>
      </c>
      <c r="H120" s="703"/>
      <c r="I120" s="456" t="s">
        <v>160</v>
      </c>
      <c r="J120" s="278"/>
      <c r="K120" s="98"/>
      <c r="L120" s="98"/>
      <c r="M120" s="199"/>
      <c r="N120" s="98"/>
      <c r="O120" s="98"/>
      <c r="P120" s="203"/>
      <c r="Q120" s="325"/>
      <c r="R120" s="357"/>
      <c r="S120" s="211"/>
      <c r="T120" s="98"/>
      <c r="U120" s="98"/>
      <c r="V120" s="95"/>
      <c r="W120" s="98"/>
      <c r="X120" s="98"/>
      <c r="Y120" s="99"/>
      <c r="Z120" s="98"/>
      <c r="AA120" s="376">
        <v>0.2476736111111111</v>
      </c>
      <c r="AB120" s="98">
        <v>151</v>
      </c>
      <c r="AC120" s="199">
        <f t="shared" si="12"/>
        <v>38.43636363636364</v>
      </c>
      <c r="AD120" s="366">
        <f t="shared" si="13"/>
        <v>38.43636363636364</v>
      </c>
      <c r="AE120" s="498"/>
    </row>
    <row r="121" spans="1:31" ht="26.25" customHeight="1">
      <c r="A121" s="527">
        <v>54</v>
      </c>
      <c r="B121" s="947" t="s">
        <v>706</v>
      </c>
      <c r="C121" s="445" t="s">
        <v>96</v>
      </c>
      <c r="D121" s="954">
        <v>38618</v>
      </c>
      <c r="E121" s="828" t="s">
        <v>387</v>
      </c>
      <c r="F121" s="546" t="s">
        <v>707</v>
      </c>
      <c r="G121" s="843" t="s">
        <v>389</v>
      </c>
      <c r="H121" s="725"/>
      <c r="I121" s="843" t="s">
        <v>708</v>
      </c>
      <c r="J121" s="297"/>
      <c r="K121" s="450"/>
      <c r="L121" s="450"/>
      <c r="M121" s="207"/>
      <c r="N121" s="450"/>
      <c r="O121" s="450"/>
      <c r="P121" s="210"/>
      <c r="Q121" s="337"/>
      <c r="R121" s="363"/>
      <c r="S121" s="222"/>
      <c r="T121" s="450"/>
      <c r="U121" s="450"/>
      <c r="V121" s="172"/>
      <c r="W121" s="450"/>
      <c r="X121" s="450"/>
      <c r="Y121" s="175"/>
      <c r="Z121" s="450"/>
      <c r="AA121" s="374">
        <v>0.24975694444444443</v>
      </c>
      <c r="AB121" s="450">
        <v>150</v>
      </c>
      <c r="AC121" s="207">
        <f t="shared" si="12"/>
        <v>38.18181818181818</v>
      </c>
      <c r="AD121" s="386">
        <f t="shared" si="13"/>
        <v>38.18181818181818</v>
      </c>
      <c r="AE121" s="497">
        <v>54</v>
      </c>
    </row>
    <row r="122" spans="1:31" ht="26.25" customHeight="1" thickBot="1">
      <c r="A122" s="528"/>
      <c r="B122" s="657" t="s">
        <v>705</v>
      </c>
      <c r="C122" s="844" t="s">
        <v>109</v>
      </c>
      <c r="D122" s="379">
        <v>31298</v>
      </c>
      <c r="E122" s="403" t="s">
        <v>387</v>
      </c>
      <c r="F122" s="547"/>
      <c r="G122" s="456" t="s">
        <v>389</v>
      </c>
      <c r="H122" s="703"/>
      <c r="I122" s="456" t="s">
        <v>708</v>
      </c>
      <c r="J122" s="278"/>
      <c r="K122" s="98"/>
      <c r="L122" s="98"/>
      <c r="M122" s="199"/>
      <c r="N122" s="98"/>
      <c r="O122" s="98"/>
      <c r="P122" s="203"/>
      <c r="Q122" s="325"/>
      <c r="R122" s="357"/>
      <c r="S122" s="211"/>
      <c r="T122" s="98"/>
      <c r="U122" s="98"/>
      <c r="V122" s="95"/>
      <c r="W122" s="98"/>
      <c r="X122" s="98"/>
      <c r="Y122" s="99"/>
      <c r="Z122" s="98"/>
      <c r="AA122" s="376">
        <v>0.24975694444444443</v>
      </c>
      <c r="AB122" s="98">
        <v>150</v>
      </c>
      <c r="AC122" s="199">
        <f t="shared" si="12"/>
        <v>38.18181818181818</v>
      </c>
      <c r="AD122" s="366">
        <f t="shared" si="13"/>
        <v>38.18181818181818</v>
      </c>
      <c r="AE122" s="498"/>
    </row>
    <row r="123" spans="1:31" ht="15.75" customHeight="1">
      <c r="A123" s="527">
        <v>55</v>
      </c>
      <c r="B123" s="947" t="s">
        <v>710</v>
      </c>
      <c r="C123" s="445" t="s">
        <v>96</v>
      </c>
      <c r="D123" s="954">
        <v>38489</v>
      </c>
      <c r="E123" s="758" t="s">
        <v>21</v>
      </c>
      <c r="F123" s="536" t="s">
        <v>711</v>
      </c>
      <c r="G123" s="692" t="s">
        <v>226</v>
      </c>
      <c r="H123" s="725"/>
      <c r="I123" s="843" t="s">
        <v>714</v>
      </c>
      <c r="J123" s="297"/>
      <c r="K123" s="450"/>
      <c r="L123" s="450"/>
      <c r="M123" s="207"/>
      <c r="N123" s="450"/>
      <c r="O123" s="450"/>
      <c r="P123" s="210"/>
      <c r="Q123" s="337"/>
      <c r="R123" s="363"/>
      <c r="S123" s="222"/>
      <c r="T123" s="450"/>
      <c r="U123" s="450"/>
      <c r="V123" s="172"/>
      <c r="W123" s="450"/>
      <c r="X123" s="450"/>
      <c r="Y123" s="175"/>
      <c r="Z123" s="450"/>
      <c r="AA123" s="374">
        <v>0.23898148148148146</v>
      </c>
      <c r="AB123" s="450">
        <v>149</v>
      </c>
      <c r="AC123" s="207">
        <f t="shared" si="12"/>
        <v>37.92727272727273</v>
      </c>
      <c r="AD123" s="386">
        <f aca="true" t="shared" si="14" ref="AD123:AD129">M123+P123+S123+AC123+Y123</f>
        <v>37.92727272727273</v>
      </c>
      <c r="AE123" s="497">
        <v>55</v>
      </c>
    </row>
    <row r="124" spans="1:31" ht="15.75" customHeight="1" thickBot="1">
      <c r="A124" s="528"/>
      <c r="B124" s="657" t="s">
        <v>709</v>
      </c>
      <c r="C124" s="844" t="s">
        <v>12</v>
      </c>
      <c r="D124" s="379">
        <v>38447</v>
      </c>
      <c r="E124" s="768" t="s">
        <v>21</v>
      </c>
      <c r="F124" s="538"/>
      <c r="G124" s="726" t="s">
        <v>226</v>
      </c>
      <c r="H124" s="703"/>
      <c r="I124" s="456" t="s">
        <v>362</v>
      </c>
      <c r="J124" s="278"/>
      <c r="K124" s="98"/>
      <c r="L124" s="98"/>
      <c r="M124" s="199"/>
      <c r="N124" s="98"/>
      <c r="O124" s="98"/>
      <c r="P124" s="203"/>
      <c r="Q124" s="325"/>
      <c r="R124" s="357"/>
      <c r="S124" s="211"/>
      <c r="T124" s="98"/>
      <c r="U124" s="98"/>
      <c r="V124" s="95"/>
      <c r="W124" s="98"/>
      <c r="X124" s="98"/>
      <c r="Y124" s="99"/>
      <c r="Z124" s="98"/>
      <c r="AA124" s="376">
        <v>0.23898148148148146</v>
      </c>
      <c r="AB124" s="98">
        <v>149</v>
      </c>
      <c r="AC124" s="199">
        <f t="shared" si="12"/>
        <v>37.92727272727273</v>
      </c>
      <c r="AD124" s="366">
        <f t="shared" si="14"/>
        <v>37.92727272727273</v>
      </c>
      <c r="AE124" s="498"/>
    </row>
    <row r="125" spans="1:31" ht="18" customHeight="1">
      <c r="A125" s="510">
        <v>56</v>
      </c>
      <c r="B125" s="653" t="s">
        <v>260</v>
      </c>
      <c r="C125" s="837" t="s">
        <v>24</v>
      </c>
      <c r="D125" s="384">
        <v>33061</v>
      </c>
      <c r="E125" s="713" t="s">
        <v>26</v>
      </c>
      <c r="F125" s="529" t="s">
        <v>261</v>
      </c>
      <c r="G125" s="684" t="s">
        <v>262</v>
      </c>
      <c r="H125" s="437"/>
      <c r="I125" s="684" t="s">
        <v>853</v>
      </c>
      <c r="J125" s="276"/>
      <c r="K125" s="256">
        <v>0.236458</v>
      </c>
      <c r="L125" s="343">
        <v>129</v>
      </c>
      <c r="M125" s="191">
        <f>L125/248*70</f>
        <v>36.41129032258064</v>
      </c>
      <c r="N125" s="155"/>
      <c r="O125" s="137"/>
      <c r="P125" s="202"/>
      <c r="Q125" s="324"/>
      <c r="R125" s="49"/>
      <c r="S125" s="202"/>
      <c r="T125" s="49"/>
      <c r="U125" s="49"/>
      <c r="V125" s="50"/>
      <c r="W125" s="51"/>
      <c r="X125" s="49"/>
      <c r="Y125" s="48"/>
      <c r="Z125" s="49"/>
      <c r="AA125" s="49"/>
      <c r="AB125" s="49"/>
      <c r="AC125" s="191"/>
      <c r="AD125" s="367">
        <f t="shared" si="14"/>
        <v>36.41129032258064</v>
      </c>
      <c r="AE125" s="497">
        <v>56</v>
      </c>
    </row>
    <row r="126" spans="1:31" ht="18" customHeight="1" thickBot="1">
      <c r="A126" s="511"/>
      <c r="B126" s="658" t="s">
        <v>28</v>
      </c>
      <c r="C126" s="838" t="s">
        <v>24</v>
      </c>
      <c r="D126" s="378">
        <v>21598</v>
      </c>
      <c r="E126" s="736" t="s">
        <v>26</v>
      </c>
      <c r="F126" s="530"/>
      <c r="G126" s="686"/>
      <c r="H126" s="703"/>
      <c r="I126" s="686" t="s">
        <v>854</v>
      </c>
      <c r="J126" s="278"/>
      <c r="K126" s="258">
        <v>0.236458</v>
      </c>
      <c r="L126" s="344">
        <v>129</v>
      </c>
      <c r="M126" s="193">
        <f>L126/248*70</f>
        <v>36.41129032258064</v>
      </c>
      <c r="N126" s="146"/>
      <c r="O126" s="147"/>
      <c r="P126" s="203"/>
      <c r="Q126" s="325"/>
      <c r="R126" s="98"/>
      <c r="S126" s="203"/>
      <c r="T126" s="98"/>
      <c r="U126" s="98"/>
      <c r="V126" s="99"/>
      <c r="W126" s="100"/>
      <c r="X126" s="98"/>
      <c r="Y126" s="95"/>
      <c r="Z126" s="98"/>
      <c r="AA126" s="98"/>
      <c r="AB126" s="98"/>
      <c r="AC126" s="193"/>
      <c r="AD126" s="366">
        <f t="shared" si="14"/>
        <v>36.41129032258064</v>
      </c>
      <c r="AE126" s="498"/>
    </row>
    <row r="127" spans="1:31" ht="16.5" customHeight="1">
      <c r="A127" s="510">
        <v>57</v>
      </c>
      <c r="B127" s="659" t="s">
        <v>138</v>
      </c>
      <c r="C127" s="840" t="s">
        <v>24</v>
      </c>
      <c r="D127" s="877">
        <v>27016</v>
      </c>
      <c r="E127" s="739" t="s">
        <v>105</v>
      </c>
      <c r="F127" s="529" t="s">
        <v>658</v>
      </c>
      <c r="G127" s="691" t="s">
        <v>263</v>
      </c>
      <c r="H127" s="710"/>
      <c r="I127" s="691" t="s">
        <v>91</v>
      </c>
      <c r="J127" s="284"/>
      <c r="K127" s="310">
        <v>0.247558</v>
      </c>
      <c r="L127" s="346">
        <v>126</v>
      </c>
      <c r="M127" s="194">
        <f>L127/248*70</f>
        <v>35.564516129032256</v>
      </c>
      <c r="N127" s="140"/>
      <c r="O127" s="141"/>
      <c r="P127" s="204"/>
      <c r="Q127" s="328"/>
      <c r="R127" s="88"/>
      <c r="S127" s="204"/>
      <c r="T127" s="88"/>
      <c r="U127" s="88"/>
      <c r="V127" s="89"/>
      <c r="W127" s="90"/>
      <c r="X127" s="88"/>
      <c r="Y127" s="87"/>
      <c r="Z127" s="88"/>
      <c r="AA127" s="88"/>
      <c r="AB127" s="88"/>
      <c r="AC127" s="194"/>
      <c r="AD127" s="377">
        <f t="shared" si="14"/>
        <v>35.564516129032256</v>
      </c>
      <c r="AE127" s="497">
        <v>57</v>
      </c>
    </row>
    <row r="128" spans="1:31" ht="25.5" customHeight="1">
      <c r="A128" s="533"/>
      <c r="B128" s="661" t="s">
        <v>264</v>
      </c>
      <c r="C128" s="842" t="s">
        <v>33</v>
      </c>
      <c r="D128" s="879">
        <v>22736</v>
      </c>
      <c r="E128" s="745" t="s">
        <v>105</v>
      </c>
      <c r="F128" s="531"/>
      <c r="G128" s="688" t="s">
        <v>314</v>
      </c>
      <c r="H128" s="728"/>
      <c r="I128" s="688" t="s">
        <v>91</v>
      </c>
      <c r="J128" s="281"/>
      <c r="K128" s="309">
        <v>0.247558</v>
      </c>
      <c r="L128" s="349">
        <v>126</v>
      </c>
      <c r="M128" s="192">
        <f>L128/248*70</f>
        <v>35.564516129032256</v>
      </c>
      <c r="N128" s="81"/>
      <c r="O128" s="79"/>
      <c r="P128" s="208"/>
      <c r="Q128" s="326"/>
      <c r="R128" s="356"/>
      <c r="S128" s="217"/>
      <c r="T128" s="56"/>
      <c r="U128" s="56"/>
      <c r="V128" s="45"/>
      <c r="W128" s="56"/>
      <c r="X128" s="56"/>
      <c r="Y128" s="57"/>
      <c r="Z128" s="56"/>
      <c r="AA128" s="56"/>
      <c r="AB128" s="56"/>
      <c r="AC128" s="192"/>
      <c r="AD128" s="368">
        <f t="shared" si="14"/>
        <v>35.564516129032256</v>
      </c>
      <c r="AE128" s="499"/>
    </row>
    <row r="129" spans="1:31" ht="16.5" customHeight="1" thickBot="1">
      <c r="A129" s="511"/>
      <c r="B129" s="658" t="s">
        <v>265</v>
      </c>
      <c r="C129" s="838" t="s">
        <v>33</v>
      </c>
      <c r="D129" s="378">
        <v>20266</v>
      </c>
      <c r="E129" s="736" t="s">
        <v>105</v>
      </c>
      <c r="F129" s="530"/>
      <c r="G129" s="686"/>
      <c r="H129" s="697"/>
      <c r="I129" s="686" t="s">
        <v>657</v>
      </c>
      <c r="J129" s="282"/>
      <c r="K129" s="258">
        <v>0.247558</v>
      </c>
      <c r="L129" s="344">
        <v>126</v>
      </c>
      <c r="M129" s="193">
        <f>L129/248*70</f>
        <v>35.564516129032256</v>
      </c>
      <c r="N129" s="146"/>
      <c r="O129" s="147"/>
      <c r="P129" s="203"/>
      <c r="Q129" s="325"/>
      <c r="R129" s="357"/>
      <c r="S129" s="211"/>
      <c r="T129" s="98"/>
      <c r="U129" s="98"/>
      <c r="V129" s="95"/>
      <c r="W129" s="98"/>
      <c r="X129" s="98"/>
      <c r="Y129" s="99"/>
      <c r="Z129" s="98"/>
      <c r="AA129" s="98"/>
      <c r="AB129" s="98"/>
      <c r="AC129" s="193"/>
      <c r="AD129" s="366">
        <f t="shared" si="14"/>
        <v>35.564516129032256</v>
      </c>
      <c r="AE129" s="498"/>
    </row>
    <row r="130" spans="1:31" ht="29.25" customHeight="1">
      <c r="A130" s="527">
        <v>58</v>
      </c>
      <c r="B130" s="940" t="s">
        <v>308</v>
      </c>
      <c r="C130" s="445" t="s">
        <v>33</v>
      </c>
      <c r="D130" s="880">
        <v>24913</v>
      </c>
      <c r="E130" s="828" t="s">
        <v>21</v>
      </c>
      <c r="F130" s="534" t="s">
        <v>713</v>
      </c>
      <c r="G130" s="843" t="s">
        <v>226</v>
      </c>
      <c r="H130" s="714"/>
      <c r="I130" s="843" t="s">
        <v>855</v>
      </c>
      <c r="J130" s="296"/>
      <c r="K130" s="176"/>
      <c r="L130" s="182"/>
      <c r="M130" s="207"/>
      <c r="N130" s="405"/>
      <c r="O130" s="406"/>
      <c r="P130" s="206"/>
      <c r="Q130" s="337"/>
      <c r="R130" s="450"/>
      <c r="S130" s="216"/>
      <c r="T130" s="176"/>
      <c r="U130" s="177"/>
      <c r="V130" s="172"/>
      <c r="W130" s="450"/>
      <c r="X130" s="450"/>
      <c r="Y130" s="175"/>
      <c r="Z130" s="450"/>
      <c r="AA130" s="374">
        <v>0.24762731481481481</v>
      </c>
      <c r="AB130" s="450">
        <v>139</v>
      </c>
      <c r="AC130" s="207">
        <f>AB130/275*70</f>
        <v>35.38181818181818</v>
      </c>
      <c r="AD130" s="386">
        <f aca="true" t="shared" si="15" ref="AD130:AD152">M130+P130+S130+AC130+Y130</f>
        <v>35.38181818181818</v>
      </c>
      <c r="AE130" s="497">
        <v>58</v>
      </c>
    </row>
    <row r="131" spans="1:31" ht="19.5" customHeight="1" thickBot="1">
      <c r="A131" s="528"/>
      <c r="B131" s="657" t="s">
        <v>712</v>
      </c>
      <c r="C131" s="844" t="s">
        <v>109</v>
      </c>
      <c r="D131" s="379">
        <v>17899</v>
      </c>
      <c r="E131" s="768" t="s">
        <v>21</v>
      </c>
      <c r="F131" s="535"/>
      <c r="G131" s="726" t="s">
        <v>226</v>
      </c>
      <c r="H131" s="703"/>
      <c r="I131" s="456" t="s">
        <v>160</v>
      </c>
      <c r="J131" s="278"/>
      <c r="K131" s="98"/>
      <c r="L131" s="98"/>
      <c r="M131" s="199"/>
      <c r="N131" s="98"/>
      <c r="O131" s="98"/>
      <c r="P131" s="203"/>
      <c r="Q131" s="325"/>
      <c r="R131" s="357"/>
      <c r="S131" s="211"/>
      <c r="T131" s="98"/>
      <c r="U131" s="98"/>
      <c r="V131" s="95"/>
      <c r="W131" s="98"/>
      <c r="X131" s="98"/>
      <c r="Y131" s="99"/>
      <c r="Z131" s="98"/>
      <c r="AA131" s="376">
        <v>0.24762731481481481</v>
      </c>
      <c r="AB131" s="98">
        <v>139</v>
      </c>
      <c r="AC131" s="199">
        <f>AB131/275*70</f>
        <v>35.38181818181818</v>
      </c>
      <c r="AD131" s="366">
        <f t="shared" si="15"/>
        <v>35.38181818181818</v>
      </c>
      <c r="AE131" s="498"/>
    </row>
    <row r="132" spans="1:31" ht="18.75" customHeight="1">
      <c r="A132" s="527">
        <v>59</v>
      </c>
      <c r="B132" s="394" t="s">
        <v>304</v>
      </c>
      <c r="C132" s="851" t="s">
        <v>33</v>
      </c>
      <c r="D132" s="397">
        <v>37107</v>
      </c>
      <c r="E132" s="402" t="s">
        <v>21</v>
      </c>
      <c r="F132" s="541" t="s">
        <v>305</v>
      </c>
      <c r="G132" s="694" t="s">
        <v>226</v>
      </c>
      <c r="H132" s="704"/>
      <c r="I132" s="694" t="s">
        <v>219</v>
      </c>
      <c r="J132" s="280"/>
      <c r="K132" s="65"/>
      <c r="L132" s="66"/>
      <c r="M132" s="208"/>
      <c r="N132" s="323">
        <v>0.489063</v>
      </c>
      <c r="O132" s="345">
        <v>112</v>
      </c>
      <c r="P132" s="192">
        <f>O132/253*80</f>
        <v>35.41501976284585</v>
      </c>
      <c r="Q132" s="326"/>
      <c r="R132" s="56"/>
      <c r="S132" s="218"/>
      <c r="T132" s="56"/>
      <c r="U132" s="56"/>
      <c r="V132" s="57"/>
      <c r="W132" s="56"/>
      <c r="X132" s="56"/>
      <c r="Y132" s="57"/>
      <c r="Z132" s="56"/>
      <c r="AA132" s="56"/>
      <c r="AB132" s="56"/>
      <c r="AC132" s="208"/>
      <c r="AD132" s="367">
        <f t="shared" si="15"/>
        <v>35.41501976284585</v>
      </c>
      <c r="AE132" s="497">
        <v>58</v>
      </c>
    </row>
    <row r="133" spans="1:31" ht="16.5" customHeight="1" thickBot="1">
      <c r="A133" s="528"/>
      <c r="B133" s="665" t="s">
        <v>266</v>
      </c>
      <c r="C133" s="848" t="s">
        <v>33</v>
      </c>
      <c r="D133" s="885">
        <v>37184</v>
      </c>
      <c r="E133" s="786" t="s">
        <v>21</v>
      </c>
      <c r="F133" s="542"/>
      <c r="G133" s="733" t="s">
        <v>226</v>
      </c>
      <c r="H133" s="699"/>
      <c r="I133" s="733" t="s">
        <v>219</v>
      </c>
      <c r="J133" s="285"/>
      <c r="K133" s="108"/>
      <c r="L133" s="157"/>
      <c r="M133" s="201"/>
      <c r="N133" s="317">
        <v>0.489063</v>
      </c>
      <c r="O133" s="248">
        <v>112</v>
      </c>
      <c r="P133" s="195">
        <f>O133/253*80</f>
        <v>35.41501976284585</v>
      </c>
      <c r="Q133" s="329"/>
      <c r="R133" s="109"/>
      <c r="S133" s="213"/>
      <c r="T133" s="109"/>
      <c r="U133" s="109"/>
      <c r="V133" s="86"/>
      <c r="W133" s="109"/>
      <c r="X133" s="109"/>
      <c r="Y133" s="86"/>
      <c r="Z133" s="109"/>
      <c r="AA133" s="109"/>
      <c r="AB133" s="109"/>
      <c r="AC133" s="201"/>
      <c r="AD133" s="375">
        <f t="shared" si="15"/>
        <v>35.41501976284585</v>
      </c>
      <c r="AE133" s="498"/>
    </row>
    <row r="134" spans="1:31" ht="18" customHeight="1">
      <c r="A134" s="527">
        <v>60</v>
      </c>
      <c r="B134" s="666" t="s">
        <v>274</v>
      </c>
      <c r="C134" s="849" t="s">
        <v>33</v>
      </c>
      <c r="D134" s="888">
        <v>38179</v>
      </c>
      <c r="E134" s="401" t="s">
        <v>21</v>
      </c>
      <c r="F134" s="541" t="s">
        <v>275</v>
      </c>
      <c r="G134" s="455" t="s">
        <v>226</v>
      </c>
      <c r="H134" s="696"/>
      <c r="I134" s="455" t="s">
        <v>219</v>
      </c>
      <c r="J134" s="279"/>
      <c r="K134" s="256">
        <v>0.161424</v>
      </c>
      <c r="L134" s="343">
        <v>42</v>
      </c>
      <c r="M134" s="191">
        <f>L134/248*70</f>
        <v>11.854838709677418</v>
      </c>
      <c r="N134" s="312">
        <v>0.417257</v>
      </c>
      <c r="O134" s="257">
        <v>70</v>
      </c>
      <c r="P134" s="191">
        <f>O134/253*80</f>
        <v>22.134387351778656</v>
      </c>
      <c r="Q134" s="324"/>
      <c r="R134" s="49"/>
      <c r="S134" s="214"/>
      <c r="T134" s="82"/>
      <c r="U134" s="47"/>
      <c r="V134" s="48"/>
      <c r="W134" s="49"/>
      <c r="X134" s="49"/>
      <c r="Y134" s="50"/>
      <c r="Z134" s="49"/>
      <c r="AA134" s="49"/>
      <c r="AB134" s="49"/>
      <c r="AC134" s="191"/>
      <c r="AD134" s="367">
        <f t="shared" si="15"/>
        <v>33.98922606145607</v>
      </c>
      <c r="AE134" s="497">
        <v>60</v>
      </c>
    </row>
    <row r="135" spans="1:31" ht="16.5" customHeight="1">
      <c r="A135" s="532"/>
      <c r="B135" s="394" t="s">
        <v>276</v>
      </c>
      <c r="C135" s="851" t="s">
        <v>33</v>
      </c>
      <c r="D135" s="397">
        <v>38012</v>
      </c>
      <c r="E135" s="402" t="s">
        <v>21</v>
      </c>
      <c r="F135" s="543"/>
      <c r="G135" s="694" t="s">
        <v>226</v>
      </c>
      <c r="H135" s="704"/>
      <c r="I135" s="694" t="s">
        <v>219</v>
      </c>
      <c r="J135" s="280"/>
      <c r="K135" s="309">
        <v>0.161424</v>
      </c>
      <c r="L135" s="349">
        <v>42</v>
      </c>
      <c r="M135" s="192">
        <f>L135/248*70</f>
        <v>11.854838709677418</v>
      </c>
      <c r="N135" s="323">
        <v>0.417257</v>
      </c>
      <c r="O135" s="345">
        <v>70</v>
      </c>
      <c r="P135" s="192">
        <f>O135/253*80</f>
        <v>22.134387351778656</v>
      </c>
      <c r="Q135" s="326"/>
      <c r="R135" s="56"/>
      <c r="S135" s="218"/>
      <c r="T135" s="56"/>
      <c r="U135" s="56"/>
      <c r="V135" s="57"/>
      <c r="W135" s="56"/>
      <c r="X135" s="56"/>
      <c r="Y135" s="57"/>
      <c r="Z135" s="56"/>
      <c r="AA135" s="56"/>
      <c r="AB135" s="56"/>
      <c r="AC135" s="192"/>
      <c r="AD135" s="368">
        <f t="shared" si="15"/>
        <v>33.98922606145607</v>
      </c>
      <c r="AE135" s="499"/>
    </row>
    <row r="136" spans="1:31" ht="15.75" customHeight="1" thickBot="1">
      <c r="A136" s="528"/>
      <c r="B136" s="667" t="s">
        <v>277</v>
      </c>
      <c r="C136" s="844" t="s">
        <v>33</v>
      </c>
      <c r="D136" s="881">
        <v>37705</v>
      </c>
      <c r="E136" s="403" t="s">
        <v>21</v>
      </c>
      <c r="F136" s="542"/>
      <c r="G136" s="456" t="s">
        <v>226</v>
      </c>
      <c r="H136" s="697"/>
      <c r="I136" s="456" t="s">
        <v>219</v>
      </c>
      <c r="J136" s="282"/>
      <c r="K136" s="258">
        <v>0.161424</v>
      </c>
      <c r="L136" s="344">
        <v>42</v>
      </c>
      <c r="M136" s="193">
        <f>L136/248*70</f>
        <v>11.854838709677418</v>
      </c>
      <c r="N136" s="318">
        <v>0.417257</v>
      </c>
      <c r="O136" s="259">
        <v>70</v>
      </c>
      <c r="P136" s="193">
        <f>O136/253*80</f>
        <v>22.134387351778656</v>
      </c>
      <c r="Q136" s="325"/>
      <c r="R136" s="98"/>
      <c r="S136" s="215"/>
      <c r="T136" s="98"/>
      <c r="U136" s="98"/>
      <c r="V136" s="99"/>
      <c r="W136" s="98"/>
      <c r="X136" s="98"/>
      <c r="Y136" s="99"/>
      <c r="Z136" s="98"/>
      <c r="AA136" s="98"/>
      <c r="AB136" s="98"/>
      <c r="AC136" s="193"/>
      <c r="AD136" s="366">
        <f t="shared" si="15"/>
        <v>33.98922606145607</v>
      </c>
      <c r="AE136" s="498"/>
    </row>
    <row r="137" spans="1:31" ht="26.25" customHeight="1">
      <c r="A137" s="527">
        <v>61</v>
      </c>
      <c r="B137" s="668" t="s">
        <v>264</v>
      </c>
      <c r="C137" s="845" t="s">
        <v>33</v>
      </c>
      <c r="D137" s="883">
        <v>22736</v>
      </c>
      <c r="E137" s="783" t="s">
        <v>105</v>
      </c>
      <c r="F137" s="541"/>
      <c r="G137" s="695" t="s">
        <v>314</v>
      </c>
      <c r="H137" s="723"/>
      <c r="I137" s="695" t="s">
        <v>91</v>
      </c>
      <c r="J137" s="284"/>
      <c r="K137" s="310"/>
      <c r="L137" s="346"/>
      <c r="M137" s="194"/>
      <c r="N137" s="126"/>
      <c r="O137" s="88"/>
      <c r="P137" s="204"/>
      <c r="Q137" s="328" t="s">
        <v>365</v>
      </c>
      <c r="R137" s="350">
        <v>91</v>
      </c>
      <c r="S137" s="220">
        <f>R137/294*100</f>
        <v>30.952380952380953</v>
      </c>
      <c r="T137" s="88"/>
      <c r="U137" s="88"/>
      <c r="V137" s="89"/>
      <c r="W137" s="90"/>
      <c r="X137" s="88"/>
      <c r="Y137" s="87"/>
      <c r="Z137" s="88"/>
      <c r="AA137" s="88"/>
      <c r="AB137" s="88"/>
      <c r="AC137" s="194"/>
      <c r="AD137" s="377">
        <f t="shared" si="15"/>
        <v>30.952380952380953</v>
      </c>
      <c r="AE137" s="497">
        <v>61</v>
      </c>
    </row>
    <row r="138" spans="1:31" ht="19.5" customHeight="1" thickBot="1">
      <c r="A138" s="528"/>
      <c r="B138" s="667" t="s">
        <v>265</v>
      </c>
      <c r="C138" s="844" t="s">
        <v>33</v>
      </c>
      <c r="D138" s="881">
        <v>20266</v>
      </c>
      <c r="E138" s="403" t="s">
        <v>105</v>
      </c>
      <c r="F138" s="542"/>
      <c r="G138" s="456"/>
      <c r="H138" s="697"/>
      <c r="I138" s="456" t="s">
        <v>657</v>
      </c>
      <c r="J138" s="282"/>
      <c r="K138" s="258"/>
      <c r="L138" s="344"/>
      <c r="M138" s="193"/>
      <c r="N138" s="151"/>
      <c r="O138" s="115"/>
      <c r="P138" s="193"/>
      <c r="Q138" s="325" t="s">
        <v>366</v>
      </c>
      <c r="R138" s="259">
        <v>91</v>
      </c>
      <c r="S138" s="211">
        <f>R138/294*100</f>
        <v>30.952380952380953</v>
      </c>
      <c r="T138" s="98"/>
      <c r="U138" s="98"/>
      <c r="V138" s="99"/>
      <c r="W138" s="98"/>
      <c r="X138" s="98"/>
      <c r="Y138" s="99"/>
      <c r="Z138" s="98"/>
      <c r="AA138" s="98"/>
      <c r="AB138" s="98"/>
      <c r="AC138" s="193"/>
      <c r="AD138" s="366">
        <f t="shared" si="15"/>
        <v>30.952380952380953</v>
      </c>
      <c r="AE138" s="498"/>
    </row>
    <row r="139" spans="1:31" ht="16.5" customHeight="1">
      <c r="A139" s="527">
        <v>62</v>
      </c>
      <c r="B139" s="940" t="s">
        <v>274</v>
      </c>
      <c r="C139" s="445" t="s">
        <v>33</v>
      </c>
      <c r="D139" s="880">
        <v>38179</v>
      </c>
      <c r="E139" s="828" t="s">
        <v>21</v>
      </c>
      <c r="F139" s="541" t="s">
        <v>275</v>
      </c>
      <c r="G139" s="843" t="s">
        <v>226</v>
      </c>
      <c r="H139" s="714"/>
      <c r="I139" s="843" t="s">
        <v>219</v>
      </c>
      <c r="J139" s="296"/>
      <c r="K139" s="311"/>
      <c r="L139" s="348"/>
      <c r="M139" s="206"/>
      <c r="N139" s="405"/>
      <c r="O139" s="406"/>
      <c r="P139" s="206"/>
      <c r="Q139" s="337"/>
      <c r="R139" s="450"/>
      <c r="S139" s="216"/>
      <c r="T139" s="176"/>
      <c r="U139" s="177"/>
      <c r="V139" s="172"/>
      <c r="W139" s="450"/>
      <c r="X139" s="450"/>
      <c r="Y139" s="175"/>
      <c r="Z139" s="450"/>
      <c r="AA139" s="374">
        <v>0.24508101851851852</v>
      </c>
      <c r="AB139" s="450">
        <v>116</v>
      </c>
      <c r="AC139" s="206">
        <f>AB139/275*70</f>
        <v>29.527272727272727</v>
      </c>
      <c r="AD139" s="367">
        <f t="shared" si="15"/>
        <v>29.527272727272727</v>
      </c>
      <c r="AE139" s="497">
        <v>62</v>
      </c>
    </row>
    <row r="140" spans="1:31" ht="19.5" customHeight="1" thickBot="1">
      <c r="A140" s="528"/>
      <c r="B140" s="667" t="s">
        <v>276</v>
      </c>
      <c r="C140" s="844" t="s">
        <v>33</v>
      </c>
      <c r="D140" s="881">
        <v>38012</v>
      </c>
      <c r="E140" s="403" t="s">
        <v>21</v>
      </c>
      <c r="F140" s="542"/>
      <c r="G140" s="456" t="s">
        <v>226</v>
      </c>
      <c r="H140" s="697"/>
      <c r="I140" s="456" t="s">
        <v>219</v>
      </c>
      <c r="J140" s="282"/>
      <c r="K140" s="258"/>
      <c r="L140" s="344"/>
      <c r="M140" s="193"/>
      <c r="N140" s="318"/>
      <c r="O140" s="259"/>
      <c r="P140" s="193"/>
      <c r="Q140" s="325"/>
      <c r="R140" s="98"/>
      <c r="S140" s="215"/>
      <c r="T140" s="98"/>
      <c r="U140" s="98"/>
      <c r="V140" s="99"/>
      <c r="W140" s="98"/>
      <c r="X140" s="98"/>
      <c r="Y140" s="99"/>
      <c r="Z140" s="98"/>
      <c r="AA140" s="376">
        <v>0.24508101851851852</v>
      </c>
      <c r="AB140" s="98">
        <v>116</v>
      </c>
      <c r="AC140" s="193">
        <f>AB140/275*70</f>
        <v>29.527272727272727</v>
      </c>
      <c r="AD140" s="366">
        <f t="shared" si="15"/>
        <v>29.527272727272727</v>
      </c>
      <c r="AE140" s="498"/>
    </row>
    <row r="141" spans="1:31" ht="23.25" customHeight="1">
      <c r="A141" s="527">
        <v>63</v>
      </c>
      <c r="B141" s="666" t="s">
        <v>308</v>
      </c>
      <c r="C141" s="849" t="s">
        <v>33</v>
      </c>
      <c r="D141" s="888">
        <v>24913</v>
      </c>
      <c r="E141" s="401" t="s">
        <v>21</v>
      </c>
      <c r="F141" s="541" t="s">
        <v>309</v>
      </c>
      <c r="G141" s="455" t="s">
        <v>226</v>
      </c>
      <c r="H141" s="696"/>
      <c r="I141" s="455" t="s">
        <v>310</v>
      </c>
      <c r="J141" s="279"/>
      <c r="K141" s="82"/>
      <c r="L141" s="183"/>
      <c r="M141" s="198"/>
      <c r="N141" s="312">
        <v>0.316377</v>
      </c>
      <c r="O141" s="257">
        <v>92</v>
      </c>
      <c r="P141" s="191">
        <f>O141/253*80</f>
        <v>29.090909090909093</v>
      </c>
      <c r="Q141" s="324"/>
      <c r="R141" s="49"/>
      <c r="S141" s="214"/>
      <c r="T141" s="82"/>
      <c r="U141" s="47"/>
      <c r="V141" s="48"/>
      <c r="W141" s="49"/>
      <c r="X141" s="49"/>
      <c r="Y141" s="50"/>
      <c r="Z141" s="49"/>
      <c r="AA141" s="49"/>
      <c r="AB141" s="49"/>
      <c r="AC141" s="198"/>
      <c r="AD141" s="367">
        <f t="shared" si="15"/>
        <v>29.090909090909093</v>
      </c>
      <c r="AE141" s="497">
        <v>63</v>
      </c>
    </row>
    <row r="142" spans="1:31" ht="25.5" customHeight="1" thickBot="1">
      <c r="A142" s="528"/>
      <c r="B142" s="667" t="s">
        <v>61</v>
      </c>
      <c r="C142" s="844" t="s">
        <v>24</v>
      </c>
      <c r="D142" s="881">
        <v>35373</v>
      </c>
      <c r="E142" s="403" t="s">
        <v>21</v>
      </c>
      <c r="F142" s="542"/>
      <c r="G142" s="456" t="s">
        <v>226</v>
      </c>
      <c r="H142" s="697"/>
      <c r="I142" s="456" t="s">
        <v>311</v>
      </c>
      <c r="J142" s="282"/>
      <c r="K142" s="114"/>
      <c r="L142" s="165"/>
      <c r="M142" s="199"/>
      <c r="N142" s="318">
        <v>0.316377</v>
      </c>
      <c r="O142" s="259">
        <v>92</v>
      </c>
      <c r="P142" s="193">
        <f>O142/253*80</f>
        <v>29.090909090909093</v>
      </c>
      <c r="Q142" s="325"/>
      <c r="R142" s="98"/>
      <c r="S142" s="215"/>
      <c r="T142" s="114"/>
      <c r="U142" s="115"/>
      <c r="V142" s="95"/>
      <c r="W142" s="98"/>
      <c r="X142" s="98"/>
      <c r="Y142" s="99"/>
      <c r="Z142" s="98"/>
      <c r="AA142" s="98"/>
      <c r="AB142" s="98"/>
      <c r="AC142" s="199"/>
      <c r="AD142" s="366">
        <f t="shared" si="15"/>
        <v>29.090909090909093</v>
      </c>
      <c r="AE142" s="498"/>
    </row>
    <row r="143" spans="1:31" ht="15.75" customHeight="1">
      <c r="A143" s="527">
        <v>64</v>
      </c>
      <c r="B143" s="650" t="s">
        <v>274</v>
      </c>
      <c r="C143" s="845" t="s">
        <v>33</v>
      </c>
      <c r="D143" s="883">
        <v>38179</v>
      </c>
      <c r="E143" s="783" t="s">
        <v>659</v>
      </c>
      <c r="F143" s="541" t="s">
        <v>367</v>
      </c>
      <c r="G143" s="698"/>
      <c r="H143" s="698"/>
      <c r="I143" s="695" t="s">
        <v>219</v>
      </c>
      <c r="J143" s="293"/>
      <c r="K143" s="103"/>
      <c r="L143" s="158"/>
      <c r="M143" s="194"/>
      <c r="N143" s="126"/>
      <c r="O143" s="88"/>
      <c r="P143" s="204"/>
      <c r="Q143" s="328" t="s">
        <v>368</v>
      </c>
      <c r="R143" s="350">
        <v>85</v>
      </c>
      <c r="S143" s="220">
        <f>R143/294*100</f>
        <v>28.91156462585034</v>
      </c>
      <c r="T143" s="88"/>
      <c r="U143" s="88"/>
      <c r="V143" s="89"/>
      <c r="W143" s="88"/>
      <c r="X143" s="88"/>
      <c r="Y143" s="89"/>
      <c r="Z143" s="88"/>
      <c r="AA143" s="88"/>
      <c r="AB143" s="88"/>
      <c r="AC143" s="194"/>
      <c r="AD143" s="377">
        <f t="shared" si="15"/>
        <v>28.91156462585034</v>
      </c>
      <c r="AE143" s="497">
        <v>64</v>
      </c>
    </row>
    <row r="144" spans="1:31" ht="16.5" customHeight="1" thickBot="1">
      <c r="A144" s="528"/>
      <c r="B144" s="665" t="s">
        <v>276</v>
      </c>
      <c r="C144" s="848" t="s">
        <v>33</v>
      </c>
      <c r="D144" s="885">
        <v>38012</v>
      </c>
      <c r="E144" s="786" t="s">
        <v>659</v>
      </c>
      <c r="F144" s="542"/>
      <c r="G144" s="699"/>
      <c r="H144" s="699"/>
      <c r="I144" s="733" t="s">
        <v>219</v>
      </c>
      <c r="J144" s="285"/>
      <c r="K144" s="70"/>
      <c r="L144" s="157"/>
      <c r="M144" s="197"/>
      <c r="N144" s="135"/>
      <c r="O144" s="109"/>
      <c r="P144" s="201"/>
      <c r="Q144" s="329" t="s">
        <v>369</v>
      </c>
      <c r="R144" s="248">
        <v>85</v>
      </c>
      <c r="S144" s="221">
        <f>R144/294*100</f>
        <v>28.91156462585034</v>
      </c>
      <c r="T144" s="70"/>
      <c r="U144" s="108"/>
      <c r="V144" s="71"/>
      <c r="W144" s="109"/>
      <c r="X144" s="109"/>
      <c r="Y144" s="86"/>
      <c r="Z144" s="109"/>
      <c r="AA144" s="109"/>
      <c r="AB144" s="109"/>
      <c r="AC144" s="197"/>
      <c r="AD144" s="375">
        <f t="shared" si="15"/>
        <v>28.91156462585034</v>
      </c>
      <c r="AE144" s="498"/>
    </row>
    <row r="145" spans="1:31" ht="18" customHeight="1">
      <c r="A145" s="527">
        <v>65</v>
      </c>
      <c r="B145" s="666" t="s">
        <v>84</v>
      </c>
      <c r="C145" s="849" t="s">
        <v>96</v>
      </c>
      <c r="D145" s="888">
        <v>36970</v>
      </c>
      <c r="E145" s="401" t="s">
        <v>21</v>
      </c>
      <c r="F145" s="541" t="s">
        <v>269</v>
      </c>
      <c r="G145" s="455" t="s">
        <v>226</v>
      </c>
      <c r="H145" s="696"/>
      <c r="I145" s="843" t="s">
        <v>856</v>
      </c>
      <c r="J145" s="279"/>
      <c r="K145" s="256">
        <v>0.173623</v>
      </c>
      <c r="L145" s="343">
        <v>100</v>
      </c>
      <c r="M145" s="191">
        <f>L145/248*70</f>
        <v>28.2258064516129</v>
      </c>
      <c r="N145" s="46"/>
      <c r="O145" s="47"/>
      <c r="P145" s="191"/>
      <c r="Q145" s="324"/>
      <c r="R145" s="49"/>
      <c r="S145" s="214"/>
      <c r="T145" s="49"/>
      <c r="U145" s="49"/>
      <c r="V145" s="50"/>
      <c r="W145" s="49"/>
      <c r="X145" s="49"/>
      <c r="Y145" s="50"/>
      <c r="Z145" s="49"/>
      <c r="AA145" s="49"/>
      <c r="AB145" s="49"/>
      <c r="AC145" s="191"/>
      <c r="AD145" s="367">
        <f t="shared" si="15"/>
        <v>28.2258064516129</v>
      </c>
      <c r="AE145" s="497">
        <v>65</v>
      </c>
    </row>
    <row r="146" spans="1:31" ht="15" customHeight="1">
      <c r="A146" s="532"/>
      <c r="B146" s="394" t="s">
        <v>83</v>
      </c>
      <c r="C146" s="851" t="s">
        <v>12</v>
      </c>
      <c r="D146" s="397">
        <v>36882</v>
      </c>
      <c r="E146" s="402" t="s">
        <v>21</v>
      </c>
      <c r="F146" s="543"/>
      <c r="G146" s="694" t="s">
        <v>226</v>
      </c>
      <c r="H146" s="704"/>
      <c r="I146" s="694" t="s">
        <v>856</v>
      </c>
      <c r="J146" s="280"/>
      <c r="K146" s="309">
        <v>0.173623</v>
      </c>
      <c r="L146" s="349">
        <v>100</v>
      </c>
      <c r="M146" s="192">
        <f>L146/248*70</f>
        <v>28.2258064516129</v>
      </c>
      <c r="N146" s="64"/>
      <c r="O146" s="56"/>
      <c r="P146" s="208"/>
      <c r="Q146" s="326"/>
      <c r="R146" s="56"/>
      <c r="S146" s="218"/>
      <c r="T146" s="56"/>
      <c r="U146" s="56"/>
      <c r="V146" s="57"/>
      <c r="W146" s="58"/>
      <c r="X146" s="56"/>
      <c r="Y146" s="45"/>
      <c r="Z146" s="56"/>
      <c r="AA146" s="56"/>
      <c r="AB146" s="56"/>
      <c r="AC146" s="192"/>
      <c r="AD146" s="368">
        <f t="shared" si="15"/>
        <v>28.2258064516129</v>
      </c>
      <c r="AE146" s="499"/>
    </row>
    <row r="147" spans="1:31" ht="15" customHeight="1" thickBot="1">
      <c r="A147" s="528"/>
      <c r="B147" s="667" t="s">
        <v>270</v>
      </c>
      <c r="C147" s="844" t="s">
        <v>96</v>
      </c>
      <c r="D147" s="881">
        <v>36825</v>
      </c>
      <c r="E147" s="403" t="s">
        <v>21</v>
      </c>
      <c r="F147" s="542"/>
      <c r="G147" s="456" t="s">
        <v>226</v>
      </c>
      <c r="H147" s="703"/>
      <c r="I147" s="695" t="s">
        <v>856</v>
      </c>
      <c r="J147" s="278"/>
      <c r="K147" s="258">
        <v>0.173623</v>
      </c>
      <c r="L147" s="344">
        <v>100</v>
      </c>
      <c r="M147" s="193">
        <f>L147/248*70</f>
        <v>28.2258064516129</v>
      </c>
      <c r="N147" s="133"/>
      <c r="O147" s="98"/>
      <c r="P147" s="203"/>
      <c r="Q147" s="325"/>
      <c r="R147" s="98"/>
      <c r="S147" s="215"/>
      <c r="T147" s="98"/>
      <c r="U147" s="98"/>
      <c r="V147" s="99"/>
      <c r="W147" s="100"/>
      <c r="X147" s="98"/>
      <c r="Y147" s="95"/>
      <c r="Z147" s="98"/>
      <c r="AA147" s="98"/>
      <c r="AB147" s="98"/>
      <c r="AC147" s="193"/>
      <c r="AD147" s="366">
        <f t="shared" si="15"/>
        <v>28.2258064516129</v>
      </c>
      <c r="AE147" s="498"/>
    </row>
    <row r="148" spans="1:31" ht="25.5" customHeight="1">
      <c r="A148" s="527">
        <v>66</v>
      </c>
      <c r="B148" s="666" t="s">
        <v>312</v>
      </c>
      <c r="C148" s="849" t="s">
        <v>24</v>
      </c>
      <c r="D148" s="888">
        <v>36621</v>
      </c>
      <c r="E148" s="401" t="s">
        <v>105</v>
      </c>
      <c r="F148" s="541" t="s">
        <v>313</v>
      </c>
      <c r="G148" s="455" t="s">
        <v>314</v>
      </c>
      <c r="H148" s="701"/>
      <c r="I148" s="455" t="s">
        <v>315</v>
      </c>
      <c r="J148" s="275"/>
      <c r="K148" s="82"/>
      <c r="L148" s="184"/>
      <c r="M148" s="198"/>
      <c r="N148" s="312">
        <v>0.396806</v>
      </c>
      <c r="O148" s="257">
        <v>86</v>
      </c>
      <c r="P148" s="191">
        <f>O148/253*80</f>
        <v>27.193675889328063</v>
      </c>
      <c r="Q148" s="330"/>
      <c r="R148" s="121"/>
      <c r="S148" s="219"/>
      <c r="T148" s="49"/>
      <c r="U148" s="49"/>
      <c r="V148" s="50"/>
      <c r="W148" s="49"/>
      <c r="X148" s="49"/>
      <c r="Y148" s="50"/>
      <c r="Z148" s="49"/>
      <c r="AA148" s="49"/>
      <c r="AB148" s="49"/>
      <c r="AC148" s="198"/>
      <c r="AD148" s="367">
        <f t="shared" si="15"/>
        <v>27.193675889328063</v>
      </c>
      <c r="AE148" s="497">
        <v>66</v>
      </c>
    </row>
    <row r="149" spans="1:31" ht="19.5" customHeight="1">
      <c r="A149" s="532"/>
      <c r="B149" s="394" t="s">
        <v>316</v>
      </c>
      <c r="C149" s="851" t="s">
        <v>33</v>
      </c>
      <c r="D149" s="397">
        <v>32627</v>
      </c>
      <c r="E149" s="402" t="s">
        <v>105</v>
      </c>
      <c r="F149" s="543"/>
      <c r="G149" s="694" t="s">
        <v>263</v>
      </c>
      <c r="H149" s="706"/>
      <c r="I149" s="694" t="s">
        <v>657</v>
      </c>
      <c r="J149" s="298"/>
      <c r="K149" s="65"/>
      <c r="L149" s="67"/>
      <c r="M149" s="200"/>
      <c r="N149" s="323">
        <v>0.396806</v>
      </c>
      <c r="O149" s="345">
        <v>86</v>
      </c>
      <c r="P149" s="192">
        <f>O149/253*80</f>
        <v>27.193675889328063</v>
      </c>
      <c r="Q149" s="333"/>
      <c r="R149" s="61"/>
      <c r="S149" s="217"/>
      <c r="T149" s="56"/>
      <c r="U149" s="56"/>
      <c r="V149" s="57"/>
      <c r="W149" s="56"/>
      <c r="X149" s="56"/>
      <c r="Y149" s="57"/>
      <c r="Z149" s="56"/>
      <c r="AA149" s="56"/>
      <c r="AB149" s="56"/>
      <c r="AC149" s="200"/>
      <c r="AD149" s="368">
        <f t="shared" si="15"/>
        <v>27.193675889328063</v>
      </c>
      <c r="AE149" s="499"/>
    </row>
    <row r="150" spans="1:31" ht="24.75" customHeight="1" thickBot="1">
      <c r="A150" s="528"/>
      <c r="B150" s="667" t="s">
        <v>317</v>
      </c>
      <c r="C150" s="844" t="s">
        <v>96</v>
      </c>
      <c r="D150" s="881">
        <v>38413</v>
      </c>
      <c r="E150" s="403" t="s">
        <v>105</v>
      </c>
      <c r="F150" s="542"/>
      <c r="G150" s="456" t="s">
        <v>314</v>
      </c>
      <c r="H150" s="697"/>
      <c r="I150" s="456" t="s">
        <v>315</v>
      </c>
      <c r="J150" s="282"/>
      <c r="K150" s="114"/>
      <c r="L150" s="115"/>
      <c r="M150" s="203"/>
      <c r="N150" s="258">
        <v>0.396806</v>
      </c>
      <c r="O150" s="259">
        <v>86</v>
      </c>
      <c r="P150" s="193">
        <f>O150/253*80</f>
        <v>27.193675889328063</v>
      </c>
      <c r="Q150" s="325"/>
      <c r="R150" s="98"/>
      <c r="S150" s="215"/>
      <c r="T150" s="98"/>
      <c r="U150" s="98"/>
      <c r="V150" s="99"/>
      <c r="W150" s="98"/>
      <c r="X150" s="98"/>
      <c r="Y150" s="99"/>
      <c r="Z150" s="98"/>
      <c r="AA150" s="98"/>
      <c r="AB150" s="98"/>
      <c r="AC150" s="203"/>
      <c r="AD150" s="366">
        <f t="shared" si="15"/>
        <v>27.193675889328063</v>
      </c>
      <c r="AE150" s="498"/>
    </row>
    <row r="151" spans="1:31" ht="18" customHeight="1">
      <c r="A151" s="527">
        <v>67</v>
      </c>
      <c r="B151" s="668" t="s">
        <v>271</v>
      </c>
      <c r="C151" s="845" t="s">
        <v>33</v>
      </c>
      <c r="D151" s="883">
        <v>22048</v>
      </c>
      <c r="E151" s="783" t="s">
        <v>105</v>
      </c>
      <c r="F151" s="541" t="s">
        <v>272</v>
      </c>
      <c r="G151" s="695"/>
      <c r="H151" s="698"/>
      <c r="I151" s="695" t="s">
        <v>91</v>
      </c>
      <c r="J151" s="293"/>
      <c r="K151" s="310">
        <v>0.236562</v>
      </c>
      <c r="L151" s="350">
        <v>95</v>
      </c>
      <c r="M151" s="194">
        <f>L151/248*70</f>
        <v>26.814516129032256</v>
      </c>
      <c r="N151" s="88"/>
      <c r="O151" s="88"/>
      <c r="P151" s="204"/>
      <c r="Q151" s="328"/>
      <c r="R151" s="88"/>
      <c r="S151" s="212"/>
      <c r="T151" s="103"/>
      <c r="U151" s="104"/>
      <c r="V151" s="87"/>
      <c r="W151" s="88"/>
      <c r="X151" s="88"/>
      <c r="Y151" s="89"/>
      <c r="Z151" s="88"/>
      <c r="AA151" s="88"/>
      <c r="AB151" s="88"/>
      <c r="AC151" s="194"/>
      <c r="AD151" s="377">
        <f t="shared" si="15"/>
        <v>26.814516129032256</v>
      </c>
      <c r="AE151" s="497">
        <v>67</v>
      </c>
    </row>
    <row r="152" spans="1:31" ht="18" customHeight="1" thickBot="1">
      <c r="A152" s="528"/>
      <c r="B152" s="665" t="s">
        <v>273</v>
      </c>
      <c r="C152" s="848" t="s">
        <v>96</v>
      </c>
      <c r="D152" s="885">
        <v>16417</v>
      </c>
      <c r="E152" s="786" t="s">
        <v>105</v>
      </c>
      <c r="F152" s="542"/>
      <c r="G152" s="733"/>
      <c r="H152" s="699"/>
      <c r="I152" s="733" t="s">
        <v>91</v>
      </c>
      <c r="J152" s="285"/>
      <c r="K152" s="247">
        <v>0.236562</v>
      </c>
      <c r="L152" s="248">
        <v>95</v>
      </c>
      <c r="M152" s="195">
        <f>L152/248*70</f>
        <v>26.814516129032256</v>
      </c>
      <c r="N152" s="109"/>
      <c r="O152" s="109"/>
      <c r="P152" s="201"/>
      <c r="Q152" s="329"/>
      <c r="R152" s="109"/>
      <c r="S152" s="213"/>
      <c r="T152" s="70"/>
      <c r="U152" s="108"/>
      <c r="V152" s="71"/>
      <c r="W152" s="109"/>
      <c r="X152" s="109"/>
      <c r="Y152" s="86"/>
      <c r="Z152" s="109"/>
      <c r="AA152" s="109"/>
      <c r="AB152" s="109"/>
      <c r="AC152" s="195"/>
      <c r="AD152" s="366">
        <f t="shared" si="15"/>
        <v>26.814516129032256</v>
      </c>
      <c r="AE152" s="498"/>
    </row>
    <row r="153" spans="1:31" ht="16.5" customHeight="1">
      <c r="A153" s="527">
        <v>68</v>
      </c>
      <c r="B153" s="940" t="s">
        <v>717</v>
      </c>
      <c r="C153" s="445" t="s">
        <v>33</v>
      </c>
      <c r="D153" s="880">
        <v>18784</v>
      </c>
      <c r="E153" s="828" t="s">
        <v>21</v>
      </c>
      <c r="F153" s="541" t="s">
        <v>718</v>
      </c>
      <c r="G153" s="843" t="s">
        <v>226</v>
      </c>
      <c r="H153" s="714"/>
      <c r="I153" s="843" t="s">
        <v>719</v>
      </c>
      <c r="J153" s="296"/>
      <c r="K153" s="311"/>
      <c r="L153" s="348"/>
      <c r="M153" s="206"/>
      <c r="N153" s="405"/>
      <c r="O153" s="406"/>
      <c r="P153" s="206"/>
      <c r="Q153" s="337"/>
      <c r="R153" s="450"/>
      <c r="S153" s="216"/>
      <c r="T153" s="450"/>
      <c r="U153" s="450"/>
      <c r="V153" s="175"/>
      <c r="W153" s="450"/>
      <c r="X153" s="450"/>
      <c r="Y153" s="175"/>
      <c r="Z153" s="450"/>
      <c r="AA153" s="374">
        <v>0.22528935185185184</v>
      </c>
      <c r="AB153" s="450">
        <v>104</v>
      </c>
      <c r="AC153" s="206">
        <f>AB153/275*70</f>
        <v>26.472727272727273</v>
      </c>
      <c r="AD153" s="367">
        <f aca="true" t="shared" si="16" ref="AD153:AD158">M153+P153+S153+AC153+Y153</f>
        <v>26.472727272727273</v>
      </c>
      <c r="AE153" s="497">
        <v>68</v>
      </c>
    </row>
    <row r="154" spans="1:31" ht="15" customHeight="1" thickBot="1">
      <c r="A154" s="528"/>
      <c r="B154" s="667" t="s">
        <v>716</v>
      </c>
      <c r="C154" s="844" t="s">
        <v>96</v>
      </c>
      <c r="D154" s="881">
        <v>18098</v>
      </c>
      <c r="E154" s="403" t="s">
        <v>21</v>
      </c>
      <c r="F154" s="542"/>
      <c r="G154" s="456" t="s">
        <v>226</v>
      </c>
      <c r="H154" s="697"/>
      <c r="I154" s="456" t="s">
        <v>219</v>
      </c>
      <c r="J154" s="282"/>
      <c r="K154" s="258"/>
      <c r="L154" s="344"/>
      <c r="M154" s="193"/>
      <c r="N154" s="318"/>
      <c r="O154" s="259"/>
      <c r="P154" s="193"/>
      <c r="Q154" s="325"/>
      <c r="R154" s="98"/>
      <c r="S154" s="215"/>
      <c r="T154" s="98"/>
      <c r="U154" s="98"/>
      <c r="V154" s="99"/>
      <c r="W154" s="98"/>
      <c r="X154" s="98"/>
      <c r="Y154" s="99"/>
      <c r="Z154" s="98"/>
      <c r="AA154" s="376">
        <v>0.22528935185185184</v>
      </c>
      <c r="AB154" s="98">
        <v>104</v>
      </c>
      <c r="AC154" s="193">
        <f>AB154/275*70</f>
        <v>26.472727272727273</v>
      </c>
      <c r="AD154" s="366">
        <f t="shared" si="16"/>
        <v>26.472727272727273</v>
      </c>
      <c r="AE154" s="498"/>
    </row>
    <row r="155" spans="1:31" ht="16.5" customHeight="1">
      <c r="A155" s="527">
        <v>69</v>
      </c>
      <c r="B155" s="666" t="s">
        <v>174</v>
      </c>
      <c r="C155" s="849" t="s">
        <v>33</v>
      </c>
      <c r="D155" s="888">
        <v>17731</v>
      </c>
      <c r="E155" s="401" t="s">
        <v>44</v>
      </c>
      <c r="F155" s="541" t="s">
        <v>125</v>
      </c>
      <c r="G155" s="455" t="s">
        <v>318</v>
      </c>
      <c r="H155" s="696"/>
      <c r="I155" s="455"/>
      <c r="J155" s="279"/>
      <c r="K155" s="47"/>
      <c r="L155" s="47"/>
      <c r="M155" s="202"/>
      <c r="N155" s="256">
        <v>0.391979</v>
      </c>
      <c r="O155" s="257">
        <v>83</v>
      </c>
      <c r="P155" s="191">
        <f>O155/253*80</f>
        <v>26.245059288537547</v>
      </c>
      <c r="Q155" s="324"/>
      <c r="R155" s="49"/>
      <c r="S155" s="214"/>
      <c r="T155" s="49"/>
      <c r="U155" s="49"/>
      <c r="V155" s="50"/>
      <c r="W155" s="49"/>
      <c r="X155" s="49"/>
      <c r="Y155" s="50"/>
      <c r="Z155" s="49"/>
      <c r="AA155" s="49"/>
      <c r="AB155" s="49"/>
      <c r="AC155" s="202"/>
      <c r="AD155" s="367">
        <f t="shared" si="16"/>
        <v>26.245059288537547</v>
      </c>
      <c r="AE155" s="497">
        <v>69</v>
      </c>
    </row>
    <row r="156" spans="1:31" ht="15.75" customHeight="1" thickBot="1">
      <c r="A156" s="528"/>
      <c r="B156" s="667" t="s">
        <v>319</v>
      </c>
      <c r="C156" s="844" t="s">
        <v>12</v>
      </c>
      <c r="D156" s="881">
        <v>20178</v>
      </c>
      <c r="E156" s="403" t="s">
        <v>44</v>
      </c>
      <c r="F156" s="542"/>
      <c r="G156" s="456" t="s">
        <v>318</v>
      </c>
      <c r="H156" s="697"/>
      <c r="I156" s="456"/>
      <c r="J156" s="282"/>
      <c r="K156" s="185"/>
      <c r="L156" s="115"/>
      <c r="M156" s="203"/>
      <c r="N156" s="258">
        <v>0.391979</v>
      </c>
      <c r="O156" s="259">
        <v>83</v>
      </c>
      <c r="P156" s="193">
        <f>O156/253*80</f>
        <v>26.245059288537547</v>
      </c>
      <c r="Q156" s="325"/>
      <c r="R156" s="98"/>
      <c r="S156" s="215"/>
      <c r="T156" s="98"/>
      <c r="U156" s="98"/>
      <c r="V156" s="99"/>
      <c r="W156" s="98"/>
      <c r="X156" s="98"/>
      <c r="Y156" s="99"/>
      <c r="Z156" s="98"/>
      <c r="AA156" s="98"/>
      <c r="AB156" s="98"/>
      <c r="AC156" s="203"/>
      <c r="AD156" s="366">
        <f t="shared" si="16"/>
        <v>26.245059288537547</v>
      </c>
      <c r="AE156" s="498"/>
    </row>
    <row r="157" spans="1:31" ht="18" customHeight="1">
      <c r="A157" s="527">
        <v>70</v>
      </c>
      <c r="B157" s="656" t="s">
        <v>370</v>
      </c>
      <c r="C157" s="849" t="s">
        <v>12</v>
      </c>
      <c r="D157" s="888">
        <v>38142</v>
      </c>
      <c r="E157" s="401" t="s">
        <v>659</v>
      </c>
      <c r="F157" s="541" t="s">
        <v>371</v>
      </c>
      <c r="G157" s="696"/>
      <c r="H157" s="696"/>
      <c r="I157" s="455" t="s">
        <v>362</v>
      </c>
      <c r="J157" s="279"/>
      <c r="K157" s="82"/>
      <c r="L157" s="47"/>
      <c r="M157" s="198"/>
      <c r="N157" s="49"/>
      <c r="O157" s="49"/>
      <c r="P157" s="202"/>
      <c r="Q157" s="324" t="s">
        <v>216</v>
      </c>
      <c r="R157" s="257">
        <v>73</v>
      </c>
      <c r="S157" s="219">
        <f>R157/294*100</f>
        <v>24.829931972789115</v>
      </c>
      <c r="T157" s="82"/>
      <c r="U157" s="47"/>
      <c r="V157" s="48"/>
      <c r="W157" s="49"/>
      <c r="X157" s="49"/>
      <c r="Y157" s="50"/>
      <c r="Z157" s="49"/>
      <c r="AA157" s="49"/>
      <c r="AB157" s="49"/>
      <c r="AC157" s="198"/>
      <c r="AD157" s="367">
        <f t="shared" si="16"/>
        <v>24.829931972789115</v>
      </c>
      <c r="AE157" s="497">
        <v>70</v>
      </c>
    </row>
    <row r="158" spans="1:31" ht="18" customHeight="1" thickBot="1">
      <c r="A158" s="528"/>
      <c r="B158" s="657" t="s">
        <v>372</v>
      </c>
      <c r="C158" s="844" t="s">
        <v>12</v>
      </c>
      <c r="D158" s="881">
        <v>38110</v>
      </c>
      <c r="E158" s="403" t="s">
        <v>659</v>
      </c>
      <c r="F158" s="542"/>
      <c r="G158" s="703"/>
      <c r="H158" s="703"/>
      <c r="I158" s="456" t="s">
        <v>362</v>
      </c>
      <c r="J158" s="278"/>
      <c r="K158" s="98"/>
      <c r="L158" s="98"/>
      <c r="M158" s="199"/>
      <c r="N158" s="98"/>
      <c r="O158" s="98"/>
      <c r="P158" s="203"/>
      <c r="Q158" s="325" t="s">
        <v>216</v>
      </c>
      <c r="R158" s="259">
        <v>73</v>
      </c>
      <c r="S158" s="211">
        <f>R158/294*100</f>
        <v>24.829931972789115</v>
      </c>
      <c r="T158" s="114"/>
      <c r="U158" s="115"/>
      <c r="V158" s="95"/>
      <c r="W158" s="98"/>
      <c r="X158" s="98"/>
      <c r="Y158" s="99"/>
      <c r="Z158" s="98"/>
      <c r="AA158" s="98"/>
      <c r="AB158" s="98"/>
      <c r="AC158" s="199"/>
      <c r="AD158" s="366">
        <f t="shared" si="16"/>
        <v>24.829931972789115</v>
      </c>
      <c r="AE158" s="498"/>
    </row>
    <row r="159" spans="1:31" ht="15.75" customHeight="1">
      <c r="A159" s="527">
        <v>71</v>
      </c>
      <c r="B159" s="947" t="s">
        <v>720</v>
      </c>
      <c r="C159" s="445" t="s">
        <v>109</v>
      </c>
      <c r="D159" s="954">
        <v>38353</v>
      </c>
      <c r="E159" s="897" t="s">
        <v>10</v>
      </c>
      <c r="F159" s="546" t="s">
        <v>722</v>
      </c>
      <c r="G159" s="725" t="s">
        <v>234</v>
      </c>
      <c r="H159" s="725"/>
      <c r="I159" s="843" t="s">
        <v>17</v>
      </c>
      <c r="J159" s="297"/>
      <c r="K159" s="450"/>
      <c r="L159" s="450"/>
      <c r="M159" s="207"/>
      <c r="N159" s="450"/>
      <c r="O159" s="450"/>
      <c r="P159" s="210"/>
      <c r="Q159" s="337"/>
      <c r="R159" s="363"/>
      <c r="S159" s="222"/>
      <c r="T159" s="450"/>
      <c r="U159" s="450"/>
      <c r="V159" s="172"/>
      <c r="W159" s="450"/>
      <c r="X159" s="450"/>
      <c r="Y159" s="175"/>
      <c r="Z159" s="450"/>
      <c r="AA159" s="374">
        <v>0.2475925925925926</v>
      </c>
      <c r="AB159" s="450">
        <v>97</v>
      </c>
      <c r="AC159" s="206">
        <f>AB159/275*70</f>
        <v>24.69090909090909</v>
      </c>
      <c r="AD159" s="367">
        <f aca="true" t="shared" si="17" ref="AD159:AD168">M159+P159+S159+AC159+Y159</f>
        <v>24.69090909090909</v>
      </c>
      <c r="AE159" s="497">
        <v>71</v>
      </c>
    </row>
    <row r="160" spans="1:31" ht="15.75" customHeight="1" thickBot="1">
      <c r="A160" s="528"/>
      <c r="B160" s="657" t="s">
        <v>721</v>
      </c>
      <c r="C160" s="844" t="s">
        <v>109</v>
      </c>
      <c r="D160" s="379">
        <v>38635</v>
      </c>
      <c r="E160" s="403" t="s">
        <v>10</v>
      </c>
      <c r="F160" s="547"/>
      <c r="G160" s="703" t="s">
        <v>234</v>
      </c>
      <c r="H160" s="703"/>
      <c r="I160" s="456" t="s">
        <v>723</v>
      </c>
      <c r="J160" s="278"/>
      <c r="K160" s="98"/>
      <c r="L160" s="98"/>
      <c r="M160" s="199"/>
      <c r="N160" s="98"/>
      <c r="O160" s="98"/>
      <c r="P160" s="203"/>
      <c r="Q160" s="325"/>
      <c r="R160" s="357"/>
      <c r="S160" s="211"/>
      <c r="T160" s="98"/>
      <c r="U160" s="98"/>
      <c r="V160" s="95"/>
      <c r="W160" s="98"/>
      <c r="X160" s="98"/>
      <c r="Y160" s="99"/>
      <c r="Z160" s="98"/>
      <c r="AA160" s="376">
        <v>0.2475925925925926</v>
      </c>
      <c r="AB160" s="98">
        <v>97</v>
      </c>
      <c r="AC160" s="193">
        <f>AB160/275*70</f>
        <v>24.69090909090909</v>
      </c>
      <c r="AD160" s="366">
        <f t="shared" si="17"/>
        <v>24.69090909090909</v>
      </c>
      <c r="AE160" s="498"/>
    </row>
    <row r="161" spans="1:31" ht="16.5" customHeight="1">
      <c r="A161" s="527">
        <v>72</v>
      </c>
      <c r="B161" s="656" t="s">
        <v>828</v>
      </c>
      <c r="C161" s="849" t="s">
        <v>836</v>
      </c>
      <c r="D161" s="955" t="s">
        <v>217</v>
      </c>
      <c r="E161" s="956" t="s">
        <v>218</v>
      </c>
      <c r="F161" s="541" t="s">
        <v>374</v>
      </c>
      <c r="G161" s="437"/>
      <c r="H161" s="437"/>
      <c r="I161" s="455" t="s">
        <v>844</v>
      </c>
      <c r="J161" s="276"/>
      <c r="K161" s="49"/>
      <c r="L161" s="49"/>
      <c r="M161" s="198"/>
      <c r="N161" s="49"/>
      <c r="O161" s="49"/>
      <c r="P161" s="202"/>
      <c r="Q161" s="324" t="s">
        <v>375</v>
      </c>
      <c r="R161" s="358">
        <v>68</v>
      </c>
      <c r="S161" s="219">
        <f aca="true" t="shared" si="18" ref="S161:S168">R161/294*100</f>
        <v>23.12925170068027</v>
      </c>
      <c r="T161" s="49"/>
      <c r="U161" s="49"/>
      <c r="V161" s="48"/>
      <c r="W161" s="49"/>
      <c r="X161" s="49"/>
      <c r="Y161" s="50"/>
      <c r="Z161" s="49"/>
      <c r="AA161" s="49"/>
      <c r="AB161" s="49"/>
      <c r="AC161" s="198"/>
      <c r="AD161" s="367">
        <f t="shared" si="17"/>
        <v>23.12925170068027</v>
      </c>
      <c r="AE161" s="497">
        <v>72</v>
      </c>
    </row>
    <row r="162" spans="1:31" ht="16.5" customHeight="1" thickBot="1">
      <c r="A162" s="528"/>
      <c r="B162" s="948" t="s">
        <v>827</v>
      </c>
      <c r="C162" s="844" t="s">
        <v>109</v>
      </c>
      <c r="D162" s="957">
        <v>17275</v>
      </c>
      <c r="E162" s="403" t="s">
        <v>837</v>
      </c>
      <c r="F162" s="542"/>
      <c r="G162" s="703"/>
      <c r="H162" s="703"/>
      <c r="I162" s="456" t="s">
        <v>844</v>
      </c>
      <c r="J162" s="278"/>
      <c r="K162" s="98"/>
      <c r="L162" s="98"/>
      <c r="M162" s="199"/>
      <c r="N162" s="98"/>
      <c r="O162" s="98"/>
      <c r="P162" s="203"/>
      <c r="Q162" s="325" t="s">
        <v>376</v>
      </c>
      <c r="R162" s="359">
        <v>68</v>
      </c>
      <c r="S162" s="211">
        <f t="shared" si="18"/>
        <v>23.12925170068027</v>
      </c>
      <c r="T162" s="98"/>
      <c r="U162" s="98"/>
      <c r="V162" s="95"/>
      <c r="W162" s="98"/>
      <c r="X162" s="98"/>
      <c r="Y162" s="99"/>
      <c r="Z162" s="98"/>
      <c r="AA162" s="98"/>
      <c r="AB162" s="98"/>
      <c r="AC162" s="199"/>
      <c r="AD162" s="366">
        <f t="shared" si="17"/>
        <v>23.12925170068027</v>
      </c>
      <c r="AE162" s="498"/>
    </row>
    <row r="163" spans="1:31" ht="16.5" customHeight="1">
      <c r="A163" s="527">
        <v>73</v>
      </c>
      <c r="B163" s="656" t="s">
        <v>829</v>
      </c>
      <c r="C163" s="849" t="s">
        <v>838</v>
      </c>
      <c r="D163" s="958">
        <v>37260</v>
      </c>
      <c r="E163" s="959" t="s">
        <v>659</v>
      </c>
      <c r="F163" s="541" t="s">
        <v>377</v>
      </c>
      <c r="G163" s="437"/>
      <c r="H163" s="437"/>
      <c r="I163" s="455" t="s">
        <v>219</v>
      </c>
      <c r="J163" s="276"/>
      <c r="K163" s="49"/>
      <c r="L163" s="49"/>
      <c r="M163" s="198"/>
      <c r="N163" s="49"/>
      <c r="O163" s="49"/>
      <c r="P163" s="202"/>
      <c r="Q163" s="324" t="s">
        <v>378</v>
      </c>
      <c r="R163" s="408">
        <v>44</v>
      </c>
      <c r="S163" s="219">
        <f t="shared" si="18"/>
        <v>14.965986394557824</v>
      </c>
      <c r="T163" s="49"/>
      <c r="U163" s="49"/>
      <c r="V163" s="48"/>
      <c r="W163" s="49"/>
      <c r="X163" s="49"/>
      <c r="Y163" s="50"/>
      <c r="Z163" s="49"/>
      <c r="AA163" s="49"/>
      <c r="AB163" s="49"/>
      <c r="AC163" s="198"/>
      <c r="AD163" s="367">
        <f t="shared" si="17"/>
        <v>14.965986394557824</v>
      </c>
      <c r="AE163" s="497">
        <v>73</v>
      </c>
    </row>
    <row r="164" spans="1:31" ht="16.5" customHeight="1" thickBot="1">
      <c r="A164" s="528"/>
      <c r="B164" s="657" t="s">
        <v>830</v>
      </c>
      <c r="C164" s="844" t="s">
        <v>839</v>
      </c>
      <c r="D164" s="960">
        <v>37205</v>
      </c>
      <c r="E164" s="961" t="s">
        <v>660</v>
      </c>
      <c r="F164" s="542"/>
      <c r="G164" s="703"/>
      <c r="H164" s="703"/>
      <c r="I164" s="456" t="s">
        <v>845</v>
      </c>
      <c r="J164" s="278"/>
      <c r="K164" s="98"/>
      <c r="L164" s="98"/>
      <c r="M164" s="199"/>
      <c r="N164" s="98"/>
      <c r="O164" s="98"/>
      <c r="P164" s="203"/>
      <c r="Q164" s="325" t="s">
        <v>379</v>
      </c>
      <c r="R164" s="409">
        <v>44</v>
      </c>
      <c r="S164" s="211">
        <f t="shared" si="18"/>
        <v>14.965986394557824</v>
      </c>
      <c r="T164" s="98"/>
      <c r="U164" s="98"/>
      <c r="V164" s="95"/>
      <c r="W164" s="98"/>
      <c r="X164" s="98"/>
      <c r="Y164" s="99"/>
      <c r="Z164" s="98"/>
      <c r="AA164" s="98"/>
      <c r="AB164" s="98"/>
      <c r="AC164" s="199"/>
      <c r="AD164" s="366">
        <f t="shared" si="17"/>
        <v>14.965986394557824</v>
      </c>
      <c r="AE164" s="498"/>
    </row>
    <row r="165" spans="1:31" ht="18" customHeight="1">
      <c r="A165" s="527">
        <v>74</v>
      </c>
      <c r="B165" s="947" t="s">
        <v>831</v>
      </c>
      <c r="C165" s="445" t="s">
        <v>839</v>
      </c>
      <c r="D165" s="954">
        <v>22048</v>
      </c>
      <c r="E165" s="828" t="s">
        <v>837</v>
      </c>
      <c r="F165" s="546" t="s">
        <v>681</v>
      </c>
      <c r="G165" s="725"/>
      <c r="H165" s="725"/>
      <c r="I165" s="843" t="s">
        <v>844</v>
      </c>
      <c r="J165" s="297"/>
      <c r="K165" s="450"/>
      <c r="L165" s="450"/>
      <c r="M165" s="207"/>
      <c r="N165" s="450"/>
      <c r="O165" s="450"/>
      <c r="P165" s="210"/>
      <c r="Q165" s="337" t="s">
        <v>380</v>
      </c>
      <c r="R165" s="363">
        <v>41</v>
      </c>
      <c r="S165" s="222">
        <f t="shared" si="18"/>
        <v>13.945578231292515</v>
      </c>
      <c r="T165" s="450"/>
      <c r="U165" s="450"/>
      <c r="V165" s="172"/>
      <c r="W165" s="450"/>
      <c r="X165" s="450"/>
      <c r="Y165" s="175"/>
      <c r="Z165" s="450"/>
      <c r="AA165" s="450"/>
      <c r="AB165" s="450"/>
      <c r="AC165" s="207"/>
      <c r="AD165" s="367">
        <f t="shared" si="17"/>
        <v>13.945578231292515</v>
      </c>
      <c r="AE165" s="497">
        <v>74</v>
      </c>
    </row>
    <row r="166" spans="1:31" ht="19.5" customHeight="1" thickBot="1">
      <c r="A166" s="528"/>
      <c r="B166" s="657" t="s">
        <v>832</v>
      </c>
      <c r="C166" s="844" t="s">
        <v>835</v>
      </c>
      <c r="D166" s="844" t="s">
        <v>840</v>
      </c>
      <c r="E166" s="403" t="s">
        <v>837</v>
      </c>
      <c r="F166" s="547"/>
      <c r="G166" s="703"/>
      <c r="H166" s="703"/>
      <c r="I166" s="456" t="s">
        <v>844</v>
      </c>
      <c r="J166" s="278"/>
      <c r="K166" s="98"/>
      <c r="L166" s="98"/>
      <c r="M166" s="199"/>
      <c r="N166" s="98"/>
      <c r="O166" s="98"/>
      <c r="P166" s="203"/>
      <c r="Q166" s="325" t="s">
        <v>381</v>
      </c>
      <c r="R166" s="357">
        <v>41</v>
      </c>
      <c r="S166" s="193">
        <f t="shared" si="18"/>
        <v>13.945578231292515</v>
      </c>
      <c r="T166" s="98"/>
      <c r="U166" s="98"/>
      <c r="V166" s="95"/>
      <c r="W166" s="98"/>
      <c r="X166" s="98"/>
      <c r="Y166" s="99"/>
      <c r="Z166" s="98"/>
      <c r="AA166" s="98"/>
      <c r="AB166" s="98"/>
      <c r="AC166" s="199"/>
      <c r="AD166" s="366">
        <f t="shared" si="17"/>
        <v>13.945578231292515</v>
      </c>
      <c r="AE166" s="498"/>
    </row>
    <row r="167" spans="1:31" ht="16.5" customHeight="1">
      <c r="A167" s="527">
        <v>75</v>
      </c>
      <c r="B167" s="656" t="s">
        <v>833</v>
      </c>
      <c r="C167" s="849" t="s">
        <v>835</v>
      </c>
      <c r="D167" s="849" t="s">
        <v>841</v>
      </c>
      <c r="E167" s="401" t="s">
        <v>842</v>
      </c>
      <c r="F167" s="546" t="s">
        <v>682</v>
      </c>
      <c r="G167" s="437"/>
      <c r="H167" s="437"/>
      <c r="I167" s="455" t="s">
        <v>844</v>
      </c>
      <c r="J167" s="276"/>
      <c r="K167" s="49"/>
      <c r="L167" s="49"/>
      <c r="M167" s="198"/>
      <c r="N167" s="49"/>
      <c r="O167" s="49"/>
      <c r="P167" s="202"/>
      <c r="Q167" s="324" t="s">
        <v>382</v>
      </c>
      <c r="R167" s="360">
        <v>17</v>
      </c>
      <c r="S167" s="191">
        <f t="shared" si="18"/>
        <v>5.782312925170068</v>
      </c>
      <c r="T167" s="49"/>
      <c r="U167" s="49"/>
      <c r="V167" s="48"/>
      <c r="W167" s="49"/>
      <c r="X167" s="49"/>
      <c r="Y167" s="50"/>
      <c r="Z167" s="49"/>
      <c r="AA167" s="49"/>
      <c r="AB167" s="49"/>
      <c r="AC167" s="198"/>
      <c r="AD167" s="367">
        <f t="shared" si="17"/>
        <v>5.782312925170068</v>
      </c>
      <c r="AE167" s="497">
        <v>75</v>
      </c>
    </row>
    <row r="168" spans="1:31" ht="19.5" customHeight="1" thickBot="1">
      <c r="A168" s="528"/>
      <c r="B168" s="657" t="s">
        <v>834</v>
      </c>
      <c r="C168" s="844" t="s">
        <v>843</v>
      </c>
      <c r="D168" s="962">
        <v>16803</v>
      </c>
      <c r="E168" s="403" t="s">
        <v>842</v>
      </c>
      <c r="F168" s="547"/>
      <c r="G168" s="703"/>
      <c r="H168" s="703"/>
      <c r="I168" s="964" t="s">
        <v>656</v>
      </c>
      <c r="J168" s="278"/>
      <c r="K168" s="98"/>
      <c r="L168" s="98"/>
      <c r="M168" s="199"/>
      <c r="N168" s="98"/>
      <c r="O168" s="98"/>
      <c r="P168" s="203"/>
      <c r="Q168" s="325" t="s">
        <v>383</v>
      </c>
      <c r="R168" s="357">
        <v>17</v>
      </c>
      <c r="S168" s="193">
        <f t="shared" si="18"/>
        <v>5.782312925170068</v>
      </c>
      <c r="T168" s="98"/>
      <c r="U168" s="98"/>
      <c r="V168" s="95"/>
      <c r="W168" s="98"/>
      <c r="X168" s="98"/>
      <c r="Y168" s="99"/>
      <c r="Z168" s="98"/>
      <c r="AA168" s="98"/>
      <c r="AB168" s="98"/>
      <c r="AC168" s="199"/>
      <c r="AD168" s="366">
        <f t="shared" si="17"/>
        <v>5.782312925170068</v>
      </c>
      <c r="AE168" s="498"/>
    </row>
    <row r="169" spans="1:30" ht="19.5" customHeight="1">
      <c r="A169" s="4"/>
      <c r="B169" s="4"/>
      <c r="C169" s="4"/>
      <c r="D169" s="4"/>
      <c r="E169" s="4"/>
      <c r="F169" s="4"/>
      <c r="G169" s="4"/>
      <c r="H169" s="1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</row>
    <row r="170" spans="1:30" ht="19.5" customHeight="1">
      <c r="A170" s="4"/>
      <c r="B170" s="4"/>
      <c r="C170" s="4"/>
      <c r="D170" s="4"/>
      <c r="E170" s="4"/>
      <c r="F170" s="4"/>
      <c r="G170" s="4"/>
      <c r="H170" s="1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</row>
    <row r="171" spans="1:30" ht="19.5" customHeight="1">
      <c r="A171" s="4"/>
      <c r="B171" s="4"/>
      <c r="C171" s="4"/>
      <c r="D171" s="4"/>
      <c r="E171" s="4"/>
      <c r="F171" s="4"/>
      <c r="G171" s="4"/>
      <c r="H171" s="1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</row>
    <row r="172" spans="1:30" ht="19.5" customHeight="1">
      <c r="A172" s="4"/>
      <c r="B172" s="4"/>
      <c r="C172" s="4"/>
      <c r="D172" s="4"/>
      <c r="E172" s="4"/>
      <c r="F172" s="4"/>
      <c r="G172" s="4"/>
      <c r="H172" s="1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</row>
    <row r="173" spans="1:30" ht="19.5" customHeight="1">
      <c r="A173" s="4"/>
      <c r="B173" s="4"/>
      <c r="C173" s="4"/>
      <c r="D173" s="4"/>
      <c r="E173" s="4"/>
      <c r="F173" s="4"/>
      <c r="G173" s="4"/>
      <c r="H173" s="1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</row>
    <row r="174" ht="19.5" customHeight="1"/>
    <row r="175" ht="19.5" customHeight="1"/>
    <row r="176" ht="19.5" customHeight="1"/>
  </sheetData>
  <sheetProtection/>
  <mergeCells count="261">
    <mergeCell ref="F167:F168"/>
    <mergeCell ref="F148:F150"/>
    <mergeCell ref="F151:F152"/>
    <mergeCell ref="F153:F154"/>
    <mergeCell ref="F155:F156"/>
    <mergeCell ref="F157:F158"/>
    <mergeCell ref="F159:F160"/>
    <mergeCell ref="F141:F142"/>
    <mergeCell ref="F143:F144"/>
    <mergeCell ref="F145:F147"/>
    <mergeCell ref="F161:F162"/>
    <mergeCell ref="F163:F164"/>
    <mergeCell ref="F165:F166"/>
    <mergeCell ref="F127:F129"/>
    <mergeCell ref="F130:F131"/>
    <mergeCell ref="F132:F133"/>
    <mergeCell ref="F134:F136"/>
    <mergeCell ref="F137:F138"/>
    <mergeCell ref="F139:F140"/>
    <mergeCell ref="F114:F116"/>
    <mergeCell ref="F117:F118"/>
    <mergeCell ref="F119:F120"/>
    <mergeCell ref="F121:F122"/>
    <mergeCell ref="F123:F124"/>
    <mergeCell ref="F125:F126"/>
    <mergeCell ref="F101:F102"/>
    <mergeCell ref="F103:F104"/>
    <mergeCell ref="F105:F106"/>
    <mergeCell ref="F107:F108"/>
    <mergeCell ref="F109:F110"/>
    <mergeCell ref="F111:F113"/>
    <mergeCell ref="F88:F89"/>
    <mergeCell ref="F90:F91"/>
    <mergeCell ref="F92:F93"/>
    <mergeCell ref="F94:F95"/>
    <mergeCell ref="F96:F97"/>
    <mergeCell ref="F98:F100"/>
    <mergeCell ref="F76:F77"/>
    <mergeCell ref="F78:F79"/>
    <mergeCell ref="F80:F81"/>
    <mergeCell ref="F82:F83"/>
    <mergeCell ref="F84:F85"/>
    <mergeCell ref="F86:F87"/>
    <mergeCell ref="F63:F64"/>
    <mergeCell ref="F65:F66"/>
    <mergeCell ref="F67:F68"/>
    <mergeCell ref="F69:F71"/>
    <mergeCell ref="F72:F73"/>
    <mergeCell ref="F74:F75"/>
    <mergeCell ref="F50:F51"/>
    <mergeCell ref="F52:F54"/>
    <mergeCell ref="F55:F56"/>
    <mergeCell ref="F57:F58"/>
    <mergeCell ref="F59:F60"/>
    <mergeCell ref="F61:F62"/>
    <mergeCell ref="F37:F38"/>
    <mergeCell ref="F39:F40"/>
    <mergeCell ref="F41:F42"/>
    <mergeCell ref="F43:F44"/>
    <mergeCell ref="F45:F47"/>
    <mergeCell ref="F48:F49"/>
    <mergeCell ref="F24:F25"/>
    <mergeCell ref="F26:F28"/>
    <mergeCell ref="F29:F30"/>
    <mergeCell ref="F31:F32"/>
    <mergeCell ref="F33:F34"/>
    <mergeCell ref="F35:F36"/>
    <mergeCell ref="A157:A158"/>
    <mergeCell ref="A159:A160"/>
    <mergeCell ref="A161:A162"/>
    <mergeCell ref="A163:A164"/>
    <mergeCell ref="A165:A166"/>
    <mergeCell ref="A167:A168"/>
    <mergeCell ref="A143:A144"/>
    <mergeCell ref="A145:A147"/>
    <mergeCell ref="A148:A150"/>
    <mergeCell ref="A151:A152"/>
    <mergeCell ref="A153:A154"/>
    <mergeCell ref="A155:A156"/>
    <mergeCell ref="A130:A131"/>
    <mergeCell ref="A132:A133"/>
    <mergeCell ref="A134:A136"/>
    <mergeCell ref="A137:A138"/>
    <mergeCell ref="A139:A140"/>
    <mergeCell ref="A141:A142"/>
    <mergeCell ref="A117:A118"/>
    <mergeCell ref="A119:A120"/>
    <mergeCell ref="A121:A122"/>
    <mergeCell ref="A123:A124"/>
    <mergeCell ref="A125:A126"/>
    <mergeCell ref="A127:A129"/>
    <mergeCell ref="A105:A106"/>
    <mergeCell ref="A107:A108"/>
    <mergeCell ref="A109:A110"/>
    <mergeCell ref="A111:A113"/>
    <mergeCell ref="A114:A116"/>
    <mergeCell ref="A84:A85"/>
    <mergeCell ref="A103:A104"/>
    <mergeCell ref="A90:A91"/>
    <mergeCell ref="A92:A93"/>
    <mergeCell ref="A94:A95"/>
    <mergeCell ref="A96:A97"/>
    <mergeCell ref="A98:A100"/>
    <mergeCell ref="A101:A102"/>
    <mergeCell ref="A78:A79"/>
    <mergeCell ref="A80:A81"/>
    <mergeCell ref="A82:A83"/>
    <mergeCell ref="A86:A87"/>
    <mergeCell ref="A88:A89"/>
    <mergeCell ref="F14:F15"/>
    <mergeCell ref="F16:F17"/>
    <mergeCell ref="A65:A66"/>
    <mergeCell ref="A63:A64"/>
    <mergeCell ref="A39:A40"/>
    <mergeCell ref="A41:A42"/>
    <mergeCell ref="A43:A44"/>
    <mergeCell ref="F18:F19"/>
    <mergeCell ref="F20:F21"/>
    <mergeCell ref="F22:F23"/>
    <mergeCell ref="A67:A68"/>
    <mergeCell ref="A69:A71"/>
    <mergeCell ref="A72:A73"/>
    <mergeCell ref="A74:A75"/>
    <mergeCell ref="A76:A77"/>
    <mergeCell ref="A52:A54"/>
    <mergeCell ref="A55:A56"/>
    <mergeCell ref="A57:A58"/>
    <mergeCell ref="A59:A60"/>
    <mergeCell ref="A61:A62"/>
    <mergeCell ref="A45:A47"/>
    <mergeCell ref="A48:A49"/>
    <mergeCell ref="A50:A51"/>
    <mergeCell ref="A26:A28"/>
    <mergeCell ref="A29:A30"/>
    <mergeCell ref="A31:A32"/>
    <mergeCell ref="A33:A34"/>
    <mergeCell ref="A35:A36"/>
    <mergeCell ref="A37:A38"/>
    <mergeCell ref="A14:A15"/>
    <mergeCell ref="A16:A17"/>
    <mergeCell ref="A18:A19"/>
    <mergeCell ref="A20:A21"/>
    <mergeCell ref="A22:A23"/>
    <mergeCell ref="A24:A25"/>
    <mergeCell ref="AE11:AE13"/>
    <mergeCell ref="AE9:AE10"/>
    <mergeCell ref="AE7:AE8"/>
    <mergeCell ref="A7:A8"/>
    <mergeCell ref="A9:A10"/>
    <mergeCell ref="A11:A13"/>
    <mergeCell ref="F7:F8"/>
    <mergeCell ref="F9:F10"/>
    <mergeCell ref="F11:F13"/>
    <mergeCell ref="AE24:AE25"/>
    <mergeCell ref="AE22:AE23"/>
    <mergeCell ref="AE20:AE21"/>
    <mergeCell ref="AE18:AE19"/>
    <mergeCell ref="AE16:AE17"/>
    <mergeCell ref="AE14:AE15"/>
    <mergeCell ref="AE37:AE38"/>
    <mergeCell ref="AE35:AE36"/>
    <mergeCell ref="AE33:AE34"/>
    <mergeCell ref="AE31:AE32"/>
    <mergeCell ref="AE29:AE30"/>
    <mergeCell ref="AE26:AE28"/>
    <mergeCell ref="AE50:AE51"/>
    <mergeCell ref="AE48:AE49"/>
    <mergeCell ref="AE45:AE47"/>
    <mergeCell ref="AE43:AE44"/>
    <mergeCell ref="AE41:AE42"/>
    <mergeCell ref="AE39:AE40"/>
    <mergeCell ref="AE63:AE64"/>
    <mergeCell ref="AE61:AE62"/>
    <mergeCell ref="AE59:AE60"/>
    <mergeCell ref="AE57:AE58"/>
    <mergeCell ref="AE55:AE56"/>
    <mergeCell ref="AE52:AE54"/>
    <mergeCell ref="AE76:AE77"/>
    <mergeCell ref="AE74:AE75"/>
    <mergeCell ref="AE72:AE73"/>
    <mergeCell ref="AE69:AE71"/>
    <mergeCell ref="AE67:AE68"/>
    <mergeCell ref="AE65:AE66"/>
    <mergeCell ref="AE88:AE89"/>
    <mergeCell ref="AE86:AE87"/>
    <mergeCell ref="AE84:AE85"/>
    <mergeCell ref="AE82:AE83"/>
    <mergeCell ref="AE80:AE81"/>
    <mergeCell ref="AE78:AE79"/>
    <mergeCell ref="AE101:AE102"/>
    <mergeCell ref="AE98:AE100"/>
    <mergeCell ref="AE96:AE97"/>
    <mergeCell ref="AE94:AE95"/>
    <mergeCell ref="AE92:AE93"/>
    <mergeCell ref="AE90:AE91"/>
    <mergeCell ref="AE114:AE116"/>
    <mergeCell ref="AE111:AE113"/>
    <mergeCell ref="AE109:AE110"/>
    <mergeCell ref="AE107:AE108"/>
    <mergeCell ref="AE105:AE106"/>
    <mergeCell ref="AE103:AE104"/>
    <mergeCell ref="AE127:AE129"/>
    <mergeCell ref="AE125:AE126"/>
    <mergeCell ref="AE123:AE124"/>
    <mergeCell ref="AE121:AE122"/>
    <mergeCell ref="AE119:AE120"/>
    <mergeCell ref="AE117:AE118"/>
    <mergeCell ref="AE141:AE142"/>
    <mergeCell ref="AE139:AE140"/>
    <mergeCell ref="AE137:AE138"/>
    <mergeCell ref="AE134:AE136"/>
    <mergeCell ref="AE132:AE133"/>
    <mergeCell ref="AE130:AE131"/>
    <mergeCell ref="AE155:AE156"/>
    <mergeCell ref="AE153:AE154"/>
    <mergeCell ref="AE151:AE152"/>
    <mergeCell ref="AE148:AE150"/>
    <mergeCell ref="AE145:AE147"/>
    <mergeCell ref="AE143:AE144"/>
    <mergeCell ref="AE165:AE166"/>
    <mergeCell ref="AE167:AE168"/>
    <mergeCell ref="AE163:AE164"/>
    <mergeCell ref="AE161:AE162"/>
    <mergeCell ref="AE159:AE160"/>
    <mergeCell ref="AE157:AE158"/>
    <mergeCell ref="T3:V4"/>
    <mergeCell ref="W3:Y4"/>
    <mergeCell ref="U5:U6"/>
    <mergeCell ref="M5:M6"/>
    <mergeCell ref="N3:P4"/>
    <mergeCell ref="Q3:S4"/>
    <mergeCell ref="A1:AD2"/>
    <mergeCell ref="O5:O6"/>
    <mergeCell ref="J5:J6"/>
    <mergeCell ref="K5:K6"/>
    <mergeCell ref="F5:F6"/>
    <mergeCell ref="G5:G6"/>
    <mergeCell ref="L5:L6"/>
    <mergeCell ref="N5:N6"/>
    <mergeCell ref="W5:W6"/>
    <mergeCell ref="P5:P6"/>
    <mergeCell ref="AE5:AE6"/>
    <mergeCell ref="I5:I6"/>
    <mergeCell ref="AD5:AD6"/>
    <mergeCell ref="V5:V6"/>
    <mergeCell ref="X5:X6"/>
    <mergeCell ref="Y5:Y6"/>
    <mergeCell ref="Q5:Q6"/>
    <mergeCell ref="R5:R6"/>
    <mergeCell ref="AA5:AA6"/>
    <mergeCell ref="AB5:AB6"/>
    <mergeCell ref="AC5:AC6"/>
    <mergeCell ref="AA3:AC4"/>
    <mergeCell ref="A5:A6"/>
    <mergeCell ref="C5:C6"/>
    <mergeCell ref="D5:D6"/>
    <mergeCell ref="E5:E6"/>
    <mergeCell ref="H5:H6"/>
    <mergeCell ref="K3:M4"/>
    <mergeCell ref="S5:S6"/>
    <mergeCell ref="T5:T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9"/>
  <sheetViews>
    <sheetView zoomScale="90" zoomScaleNormal="90" zoomScalePageLayoutView="0" workbookViewId="0" topLeftCell="A1">
      <selection activeCell="K24" sqref="K24"/>
    </sheetView>
  </sheetViews>
  <sheetFormatPr defaultColWidth="9.140625" defaultRowHeight="12.75"/>
  <cols>
    <col min="1" max="1" width="3.140625" style="0" customWidth="1"/>
    <col min="2" max="2" width="22.00390625" style="0" customWidth="1"/>
    <col min="3" max="3" width="5.7109375" style="0" customWidth="1"/>
    <col min="4" max="4" width="9.57421875" style="0" customWidth="1"/>
    <col min="5" max="5" width="17.57421875" style="0" customWidth="1"/>
    <col min="6" max="6" width="14.57421875" style="0" customWidth="1"/>
    <col min="7" max="7" width="15.00390625" style="0" customWidth="1"/>
    <col min="8" max="8" width="4.28125" style="0" hidden="1" customWidth="1"/>
    <col min="9" max="9" width="29.00390625" style="0" customWidth="1"/>
    <col min="10" max="10" width="28.57421875" style="0" hidden="1" customWidth="1"/>
    <col min="11" max="11" width="6.57421875" style="0" customWidth="1"/>
    <col min="12" max="12" width="5.421875" style="0" customWidth="1"/>
    <col min="13" max="13" width="4.8515625" style="0" customWidth="1"/>
    <col min="14" max="14" width="7.7109375" style="0" customWidth="1"/>
    <col min="15" max="16" width="4.8515625" style="0" customWidth="1"/>
    <col min="17" max="17" width="8.00390625" style="0" customWidth="1"/>
    <col min="18" max="18" width="4.8515625" style="0" customWidth="1"/>
    <col min="19" max="19" width="5.140625" style="0" customWidth="1"/>
    <col min="20" max="22" width="0" style="0" hidden="1" customWidth="1"/>
    <col min="23" max="23" width="10.8515625" style="0" hidden="1" customWidth="1"/>
    <col min="24" max="26" width="0" style="0" hidden="1" customWidth="1"/>
    <col min="27" max="27" width="7.28125" style="0" customWidth="1"/>
    <col min="28" max="28" width="4.7109375" style="0" customWidth="1"/>
    <col min="29" max="29" width="4.8515625" style="0" customWidth="1"/>
    <col min="30" max="30" width="5.57421875" style="0" customWidth="1"/>
    <col min="31" max="31" width="3.8515625" style="0" customWidth="1"/>
  </cols>
  <sheetData>
    <row r="1" spans="1:30" ht="12.75">
      <c r="A1" s="492" t="s">
        <v>725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</row>
    <row r="2" spans="1:30" ht="13.5" thickBot="1">
      <c r="A2" s="493"/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493"/>
      <c r="X2" s="493"/>
      <c r="Y2" s="493"/>
      <c r="Z2" s="493"/>
      <c r="AA2" s="493"/>
      <c r="AB2" s="493"/>
      <c r="AC2" s="493"/>
      <c r="AD2" s="493"/>
    </row>
    <row r="3" spans="8:29" ht="12.75" customHeight="1">
      <c r="H3" s="3"/>
      <c r="K3" s="464" t="s">
        <v>184</v>
      </c>
      <c r="L3" s="465"/>
      <c r="M3" s="466"/>
      <c r="N3" s="464" t="s">
        <v>185</v>
      </c>
      <c r="O3" s="465"/>
      <c r="P3" s="466"/>
      <c r="Q3" s="464" t="s">
        <v>187</v>
      </c>
      <c r="R3" s="465"/>
      <c r="S3" s="466"/>
      <c r="T3" s="464" t="s">
        <v>186</v>
      </c>
      <c r="U3" s="465"/>
      <c r="V3" s="466"/>
      <c r="W3" s="464"/>
      <c r="X3" s="465"/>
      <c r="Y3" s="466"/>
      <c r="AA3" s="464" t="s">
        <v>724</v>
      </c>
      <c r="AB3" s="465"/>
      <c r="AC3" s="466"/>
    </row>
    <row r="4" spans="8:29" ht="21.75" customHeight="1" thickBot="1">
      <c r="H4" s="3"/>
      <c r="K4" s="467"/>
      <c r="L4" s="468"/>
      <c r="M4" s="469"/>
      <c r="N4" s="467"/>
      <c r="O4" s="468"/>
      <c r="P4" s="469"/>
      <c r="Q4" s="467"/>
      <c r="R4" s="468"/>
      <c r="S4" s="469"/>
      <c r="T4" s="467"/>
      <c r="U4" s="468"/>
      <c r="V4" s="469"/>
      <c r="W4" s="467"/>
      <c r="X4" s="468"/>
      <c r="Y4" s="469"/>
      <c r="AA4" s="467"/>
      <c r="AB4" s="468"/>
      <c r="AC4" s="469"/>
    </row>
    <row r="5" spans="1:31" ht="14.25" customHeight="1">
      <c r="A5" s="470" t="s">
        <v>168</v>
      </c>
      <c r="B5" s="12" t="s">
        <v>0</v>
      </c>
      <c r="C5" s="472" t="s">
        <v>120</v>
      </c>
      <c r="D5" s="474" t="s">
        <v>1</v>
      </c>
      <c r="E5" s="476" t="s">
        <v>2</v>
      </c>
      <c r="F5" s="472" t="s">
        <v>3</v>
      </c>
      <c r="G5" s="472" t="s">
        <v>4</v>
      </c>
      <c r="H5" s="478" t="s">
        <v>5</v>
      </c>
      <c r="I5" s="472" t="s">
        <v>6</v>
      </c>
      <c r="J5" s="494" t="s">
        <v>7</v>
      </c>
      <c r="K5" s="487" t="s">
        <v>122</v>
      </c>
      <c r="L5" s="485" t="s">
        <v>9</v>
      </c>
      <c r="M5" s="462" t="s">
        <v>121</v>
      </c>
      <c r="N5" s="487" t="s">
        <v>122</v>
      </c>
      <c r="O5" s="485" t="s">
        <v>9</v>
      </c>
      <c r="P5" s="462" t="s">
        <v>121</v>
      </c>
      <c r="Q5" s="487" t="s">
        <v>122</v>
      </c>
      <c r="R5" s="485" t="s">
        <v>9</v>
      </c>
      <c r="S5" s="462" t="s">
        <v>121</v>
      </c>
      <c r="T5" s="480" t="s">
        <v>122</v>
      </c>
      <c r="U5" s="485" t="s">
        <v>9</v>
      </c>
      <c r="V5" s="462" t="s">
        <v>121</v>
      </c>
      <c r="W5" s="487" t="s">
        <v>122</v>
      </c>
      <c r="X5" s="485" t="s">
        <v>9</v>
      </c>
      <c r="Y5" s="462" t="s">
        <v>121</v>
      </c>
      <c r="Z5" s="8"/>
      <c r="AA5" s="487" t="s">
        <v>122</v>
      </c>
      <c r="AB5" s="485" t="s">
        <v>9</v>
      </c>
      <c r="AC5" s="462" t="s">
        <v>121</v>
      </c>
      <c r="AD5" s="482" t="s">
        <v>176</v>
      </c>
      <c r="AE5" s="482" t="s">
        <v>123</v>
      </c>
    </row>
    <row r="6" spans="1:31" ht="22.5" customHeight="1" thickBot="1">
      <c r="A6" s="471"/>
      <c r="B6" s="13" t="s">
        <v>8</v>
      </c>
      <c r="C6" s="473"/>
      <c r="D6" s="475"/>
      <c r="E6" s="477"/>
      <c r="F6" s="473"/>
      <c r="G6" s="473"/>
      <c r="H6" s="479"/>
      <c r="I6" s="473"/>
      <c r="J6" s="495"/>
      <c r="K6" s="488"/>
      <c r="L6" s="486"/>
      <c r="M6" s="463"/>
      <c r="N6" s="488"/>
      <c r="O6" s="486"/>
      <c r="P6" s="463"/>
      <c r="Q6" s="488"/>
      <c r="R6" s="486"/>
      <c r="S6" s="463"/>
      <c r="T6" s="481"/>
      <c r="U6" s="496"/>
      <c r="V6" s="484"/>
      <c r="W6" s="488"/>
      <c r="X6" s="486"/>
      <c r="Y6" s="463"/>
      <c r="Z6" s="15"/>
      <c r="AA6" s="488"/>
      <c r="AB6" s="486"/>
      <c r="AC6" s="463"/>
      <c r="AD6" s="483"/>
      <c r="AE6" s="483"/>
    </row>
    <row r="7" spans="1:31" ht="15" customHeight="1">
      <c r="A7" s="569">
        <v>1</v>
      </c>
      <c r="B7" s="852" t="s">
        <v>127</v>
      </c>
      <c r="C7" s="837" t="s">
        <v>24</v>
      </c>
      <c r="D7" s="384">
        <v>30736</v>
      </c>
      <c r="E7" s="684" t="s">
        <v>44</v>
      </c>
      <c r="F7" s="529" t="s">
        <v>823</v>
      </c>
      <c r="G7" s="713"/>
      <c r="H7" s="734"/>
      <c r="I7" s="713" t="s">
        <v>164</v>
      </c>
      <c r="J7" s="44"/>
      <c r="K7" s="137"/>
      <c r="L7" s="137"/>
      <c r="M7" s="226"/>
      <c r="N7" s="256">
        <v>0.493252</v>
      </c>
      <c r="O7" s="257">
        <v>197</v>
      </c>
      <c r="P7" s="48">
        <f aca="true" t="shared" si="0" ref="P7:P12">O7/197*80</f>
        <v>80</v>
      </c>
      <c r="Q7" s="301" t="s">
        <v>385</v>
      </c>
      <c r="R7" s="257">
        <v>256</v>
      </c>
      <c r="S7" s="48">
        <f aca="true" t="shared" si="1" ref="S7:S14">R7/256*100</f>
        <v>100</v>
      </c>
      <c r="T7" s="49"/>
      <c r="U7" s="49"/>
      <c r="V7" s="26"/>
      <c r="W7" s="34"/>
      <c r="X7" s="34"/>
      <c r="Y7" s="26"/>
      <c r="Z7" s="438"/>
      <c r="AA7" s="439">
        <v>0.26005787037037037</v>
      </c>
      <c r="AB7" s="438">
        <v>200</v>
      </c>
      <c r="AC7" s="419">
        <f aca="true" t="shared" si="2" ref="AC7:AC12">AB7/210*70</f>
        <v>66.66666666666666</v>
      </c>
      <c r="AD7" s="429">
        <f>M7+P7+S7+AC7</f>
        <v>246.66666666666666</v>
      </c>
      <c r="AE7" s="564">
        <v>1</v>
      </c>
    </row>
    <row r="8" spans="1:31" ht="15" customHeight="1" thickBot="1">
      <c r="A8" s="570"/>
      <c r="B8" s="853" t="s">
        <v>43</v>
      </c>
      <c r="C8" s="838" t="s">
        <v>24</v>
      </c>
      <c r="D8" s="378">
        <v>31648</v>
      </c>
      <c r="E8" s="686" t="s">
        <v>44</v>
      </c>
      <c r="F8" s="530"/>
      <c r="G8" s="736"/>
      <c r="H8" s="737"/>
      <c r="I8" s="736" t="s">
        <v>164</v>
      </c>
      <c r="J8" s="93"/>
      <c r="K8" s="147"/>
      <c r="L8" s="147"/>
      <c r="M8" s="99"/>
      <c r="N8" s="258">
        <v>0.493252</v>
      </c>
      <c r="O8" s="259">
        <v>197</v>
      </c>
      <c r="P8" s="95">
        <f t="shared" si="0"/>
        <v>80</v>
      </c>
      <c r="Q8" s="304" t="s">
        <v>386</v>
      </c>
      <c r="R8" s="259">
        <v>256</v>
      </c>
      <c r="S8" s="95">
        <f t="shared" si="1"/>
        <v>100</v>
      </c>
      <c r="T8" s="98"/>
      <c r="U8" s="98"/>
      <c r="V8" s="29"/>
      <c r="W8" s="36"/>
      <c r="X8" s="36"/>
      <c r="Y8" s="29"/>
      <c r="Z8" s="806"/>
      <c r="AA8" s="807">
        <v>0.26005787037037037</v>
      </c>
      <c r="AB8" s="806">
        <v>200</v>
      </c>
      <c r="AC8" s="233">
        <f t="shared" si="2"/>
        <v>66.66666666666666</v>
      </c>
      <c r="AD8" s="430">
        <f>M8+P8+S8+AC8</f>
        <v>246.66666666666666</v>
      </c>
      <c r="AE8" s="565"/>
    </row>
    <row r="9" spans="1:31" ht="15" customHeight="1">
      <c r="A9" s="569">
        <v>2</v>
      </c>
      <c r="B9" s="852" t="s">
        <v>193</v>
      </c>
      <c r="C9" s="837" t="s">
        <v>12</v>
      </c>
      <c r="D9" s="384">
        <v>27064</v>
      </c>
      <c r="E9" s="684" t="s">
        <v>110</v>
      </c>
      <c r="F9" s="529" t="s">
        <v>393</v>
      </c>
      <c r="G9" s="713" t="s">
        <v>102</v>
      </c>
      <c r="H9" s="734"/>
      <c r="I9" s="713" t="s">
        <v>394</v>
      </c>
      <c r="J9" s="44"/>
      <c r="K9" s="137"/>
      <c r="L9" s="137"/>
      <c r="M9" s="129"/>
      <c r="N9" s="256">
        <v>0.482245</v>
      </c>
      <c r="O9" s="257">
        <v>140</v>
      </c>
      <c r="P9" s="48">
        <f>O9/197*80</f>
        <v>56.85279187817259</v>
      </c>
      <c r="Q9" s="301" t="s">
        <v>395</v>
      </c>
      <c r="R9" s="257">
        <v>222</v>
      </c>
      <c r="S9" s="48">
        <f>R9/256*100</f>
        <v>86.71875</v>
      </c>
      <c r="T9" s="82"/>
      <c r="U9" s="47"/>
      <c r="V9" s="37"/>
      <c r="W9" s="34"/>
      <c r="X9" s="34"/>
      <c r="Y9" s="26"/>
      <c r="Z9" s="438"/>
      <c r="AA9" s="439">
        <v>0.24222222222222223</v>
      </c>
      <c r="AB9" s="438">
        <v>156</v>
      </c>
      <c r="AC9" s="419">
        <f t="shared" si="2"/>
        <v>52</v>
      </c>
      <c r="AD9" s="429">
        <f>M9+P9+S9+AC9</f>
        <v>195.57154187817258</v>
      </c>
      <c r="AE9" s="563">
        <v>2</v>
      </c>
    </row>
    <row r="10" spans="1:31" ht="15" customHeight="1" thickBot="1">
      <c r="A10" s="894"/>
      <c r="B10" s="893" t="s">
        <v>129</v>
      </c>
      <c r="C10" s="841" t="s">
        <v>12</v>
      </c>
      <c r="D10" s="878">
        <v>26386</v>
      </c>
      <c r="E10" s="690" t="s">
        <v>110</v>
      </c>
      <c r="F10" s="531"/>
      <c r="G10" s="742" t="s">
        <v>102</v>
      </c>
      <c r="H10" s="766"/>
      <c r="I10" s="742" t="s">
        <v>396</v>
      </c>
      <c r="J10" s="107"/>
      <c r="K10" s="85"/>
      <c r="L10" s="85"/>
      <c r="M10" s="118"/>
      <c r="N10" s="247">
        <v>0.482245</v>
      </c>
      <c r="O10" s="248">
        <v>140</v>
      </c>
      <c r="P10" s="71">
        <f>O10/197*80</f>
        <v>56.85279187817259</v>
      </c>
      <c r="Q10" s="302" t="s">
        <v>397</v>
      </c>
      <c r="R10" s="248">
        <v>222</v>
      </c>
      <c r="S10" s="71">
        <f>R10/256*100</f>
        <v>86.71875</v>
      </c>
      <c r="T10" s="70"/>
      <c r="U10" s="108"/>
      <c r="V10" s="40"/>
      <c r="W10" s="11"/>
      <c r="X10" s="11"/>
      <c r="Y10" s="30"/>
      <c r="Z10" s="812"/>
      <c r="AA10" s="821">
        <v>0.24222222222222223</v>
      </c>
      <c r="AB10" s="812">
        <v>156</v>
      </c>
      <c r="AC10" s="224">
        <f t="shared" si="2"/>
        <v>52</v>
      </c>
      <c r="AD10" s="457">
        <f>M10+P10+S10+AC10</f>
        <v>195.57154187817258</v>
      </c>
      <c r="AE10" s="895"/>
    </row>
    <row r="11" spans="1:31" ht="26.25" customHeight="1">
      <c r="A11" s="889">
        <v>3</v>
      </c>
      <c r="B11" s="656" t="s">
        <v>824</v>
      </c>
      <c r="C11" s="891" t="s">
        <v>12</v>
      </c>
      <c r="D11" s="382">
        <v>37593</v>
      </c>
      <c r="E11" s="692" t="s">
        <v>387</v>
      </c>
      <c r="F11" s="529" t="s">
        <v>388</v>
      </c>
      <c r="G11" s="897" t="s">
        <v>389</v>
      </c>
      <c r="H11" s="761"/>
      <c r="I11" s="759" t="s">
        <v>464</v>
      </c>
      <c r="J11" s="427"/>
      <c r="K11" s="306">
        <v>0.242616</v>
      </c>
      <c r="L11" s="355">
        <v>155</v>
      </c>
      <c r="M11" s="419">
        <f>L11/181*70</f>
        <v>59.944751381215475</v>
      </c>
      <c r="N11" s="311">
        <v>0.471204</v>
      </c>
      <c r="O11" s="406">
        <v>116</v>
      </c>
      <c r="P11" s="172">
        <f t="shared" si="0"/>
        <v>47.10659898477157</v>
      </c>
      <c r="Q11" s="443" t="s">
        <v>390</v>
      </c>
      <c r="R11" s="406">
        <v>159</v>
      </c>
      <c r="S11" s="172">
        <f t="shared" si="1"/>
        <v>62.109375</v>
      </c>
      <c r="T11" s="450"/>
      <c r="U11" s="450"/>
      <c r="V11" s="241"/>
      <c r="W11" s="231"/>
      <c r="X11" s="231"/>
      <c r="Y11" s="241"/>
      <c r="Z11" s="808"/>
      <c r="AA11" s="809">
        <v>0.2474074074074074</v>
      </c>
      <c r="AB11" s="808">
        <v>181</v>
      </c>
      <c r="AC11" s="419">
        <f t="shared" si="2"/>
        <v>60.333333333333336</v>
      </c>
      <c r="AD11" s="605">
        <f>M11+S11+AC11</f>
        <v>182.3874597145488</v>
      </c>
      <c r="AE11" s="566">
        <v>3</v>
      </c>
    </row>
    <row r="12" spans="1:31" ht="30" customHeight="1" thickBot="1">
      <c r="A12" s="890"/>
      <c r="B12" s="657" t="s">
        <v>194</v>
      </c>
      <c r="C12" s="892" t="s">
        <v>12</v>
      </c>
      <c r="D12" s="876">
        <v>38219</v>
      </c>
      <c r="E12" s="726" t="s">
        <v>387</v>
      </c>
      <c r="F12" s="530"/>
      <c r="G12" s="784" t="s">
        <v>389</v>
      </c>
      <c r="H12" s="737"/>
      <c r="I12" s="769" t="s">
        <v>391</v>
      </c>
      <c r="J12" s="93"/>
      <c r="K12" s="810">
        <v>0.242616</v>
      </c>
      <c r="L12" s="811">
        <v>155</v>
      </c>
      <c r="M12" s="233">
        <f>L12/181*70</f>
        <v>59.944751381215475</v>
      </c>
      <c r="N12" s="258">
        <v>0.471204</v>
      </c>
      <c r="O12" s="259">
        <v>116</v>
      </c>
      <c r="P12" s="95">
        <f t="shared" si="0"/>
        <v>47.10659898477157</v>
      </c>
      <c r="Q12" s="304" t="s">
        <v>392</v>
      </c>
      <c r="R12" s="259">
        <v>159</v>
      </c>
      <c r="S12" s="95">
        <f t="shared" si="1"/>
        <v>62.109375</v>
      </c>
      <c r="T12" s="98"/>
      <c r="U12" s="98"/>
      <c r="V12" s="29"/>
      <c r="W12" s="36"/>
      <c r="X12" s="36"/>
      <c r="Y12" s="29"/>
      <c r="Z12" s="806"/>
      <c r="AA12" s="807">
        <v>0.2474074074074074</v>
      </c>
      <c r="AB12" s="806">
        <v>181</v>
      </c>
      <c r="AC12" s="233">
        <f t="shared" si="2"/>
        <v>60.333333333333336</v>
      </c>
      <c r="AD12" s="430">
        <f>M12+S12+AC12</f>
        <v>182.3874597145488</v>
      </c>
      <c r="AE12" s="567"/>
    </row>
    <row r="13" spans="1:31" ht="15" customHeight="1">
      <c r="A13" s="894">
        <v>4</v>
      </c>
      <c r="B13" s="855" t="s">
        <v>45</v>
      </c>
      <c r="C13" s="840" t="s">
        <v>24</v>
      </c>
      <c r="D13" s="877">
        <v>31716</v>
      </c>
      <c r="E13" s="691" t="s">
        <v>10</v>
      </c>
      <c r="F13" s="531" t="s">
        <v>398</v>
      </c>
      <c r="G13" s="824"/>
      <c r="H13" s="740"/>
      <c r="I13" s="739" t="s">
        <v>399</v>
      </c>
      <c r="J13" s="145"/>
      <c r="K13" s="167"/>
      <c r="L13" s="167"/>
      <c r="M13" s="89"/>
      <c r="N13" s="103"/>
      <c r="O13" s="104"/>
      <c r="P13" s="225"/>
      <c r="Q13" s="305" t="s">
        <v>400</v>
      </c>
      <c r="R13" s="350">
        <v>237</v>
      </c>
      <c r="S13" s="87">
        <f t="shared" si="1"/>
        <v>92.578125</v>
      </c>
      <c r="T13" s="88"/>
      <c r="U13" s="88"/>
      <c r="V13" s="23"/>
      <c r="W13" s="10"/>
      <c r="X13" s="10"/>
      <c r="Y13" s="23"/>
      <c r="Z13" s="435"/>
      <c r="AA13" s="435"/>
      <c r="AB13" s="435"/>
      <c r="AC13" s="420"/>
      <c r="AD13" s="454">
        <f aca="true" t="shared" si="3" ref="AD13:AD22">M13+P13+S13+AC13</f>
        <v>92.578125</v>
      </c>
      <c r="AE13" s="896">
        <v>4</v>
      </c>
    </row>
    <row r="14" spans="1:31" ht="15" customHeight="1" thickBot="1">
      <c r="A14" s="570"/>
      <c r="B14" s="856" t="s">
        <v>177</v>
      </c>
      <c r="C14" s="841" t="s">
        <v>24</v>
      </c>
      <c r="D14" s="878">
        <v>31444</v>
      </c>
      <c r="E14" s="690" t="s">
        <v>659</v>
      </c>
      <c r="F14" s="530"/>
      <c r="G14" s="825"/>
      <c r="H14" s="743"/>
      <c r="I14" s="742" t="s">
        <v>362</v>
      </c>
      <c r="J14" s="107"/>
      <c r="K14" s="168"/>
      <c r="L14" s="168"/>
      <c r="M14" s="86"/>
      <c r="N14" s="116"/>
      <c r="O14" s="168"/>
      <c r="P14" s="224"/>
      <c r="Q14" s="302" t="s">
        <v>401</v>
      </c>
      <c r="R14" s="248">
        <v>237</v>
      </c>
      <c r="S14" s="71">
        <f t="shared" si="1"/>
        <v>92.578125</v>
      </c>
      <c r="T14" s="109"/>
      <c r="U14" s="109"/>
      <c r="V14" s="30"/>
      <c r="W14" s="11"/>
      <c r="X14" s="11"/>
      <c r="Y14" s="30"/>
      <c r="Z14" s="812"/>
      <c r="AA14" s="812"/>
      <c r="AB14" s="812"/>
      <c r="AC14" s="233"/>
      <c r="AD14" s="430">
        <f t="shared" si="3"/>
        <v>92.578125</v>
      </c>
      <c r="AE14" s="565"/>
    </row>
    <row r="15" spans="1:31" ht="15" customHeight="1" thickBot="1">
      <c r="A15" s="569">
        <v>5</v>
      </c>
      <c r="B15" s="857" t="s">
        <v>198</v>
      </c>
      <c r="C15" s="837" t="s">
        <v>33</v>
      </c>
      <c r="D15" s="384">
        <v>31795</v>
      </c>
      <c r="E15" s="684" t="s">
        <v>26</v>
      </c>
      <c r="F15" s="529" t="s">
        <v>402</v>
      </c>
      <c r="G15" s="735" t="s">
        <v>31</v>
      </c>
      <c r="H15" s="734"/>
      <c r="I15" s="735" t="s">
        <v>71</v>
      </c>
      <c r="J15" s="44"/>
      <c r="K15" s="91">
        <v>0.241343</v>
      </c>
      <c r="L15" s="267">
        <v>124</v>
      </c>
      <c r="M15" s="226">
        <f>L15/181*70</f>
        <v>47.95580110497238</v>
      </c>
      <c r="N15" s="91">
        <v>0.462211</v>
      </c>
      <c r="O15" s="267">
        <v>108</v>
      </c>
      <c r="P15" s="48">
        <f>O15/197*80</f>
        <v>43.857868020304565</v>
      </c>
      <c r="Q15" s="49"/>
      <c r="R15" s="49"/>
      <c r="S15" s="50"/>
      <c r="T15" s="82"/>
      <c r="U15" s="47"/>
      <c r="V15" s="37"/>
      <c r="W15" s="230"/>
      <c r="X15" s="231"/>
      <c r="Y15" s="232"/>
      <c r="Z15" s="808"/>
      <c r="AA15" s="808"/>
      <c r="AB15" s="808"/>
      <c r="AC15" s="419"/>
      <c r="AD15" s="429">
        <f t="shared" si="3"/>
        <v>91.81366912527695</v>
      </c>
      <c r="AE15" s="564">
        <v>5</v>
      </c>
    </row>
    <row r="16" spans="1:31" ht="15" customHeight="1" thickBot="1">
      <c r="A16" s="570"/>
      <c r="B16" s="858" t="s">
        <v>199</v>
      </c>
      <c r="C16" s="838" t="s">
        <v>96</v>
      </c>
      <c r="D16" s="378">
        <v>30599</v>
      </c>
      <c r="E16" s="686" t="s">
        <v>26</v>
      </c>
      <c r="F16" s="530"/>
      <c r="G16" s="738"/>
      <c r="H16" s="737"/>
      <c r="I16" s="738" t="s">
        <v>91</v>
      </c>
      <c r="J16" s="93"/>
      <c r="K16" s="94">
        <v>0.241343</v>
      </c>
      <c r="L16" s="268">
        <v>124</v>
      </c>
      <c r="M16" s="233">
        <f>L16/181*70</f>
        <v>47.95580110497238</v>
      </c>
      <c r="N16" s="258">
        <v>0.462211</v>
      </c>
      <c r="O16" s="259">
        <v>108</v>
      </c>
      <c r="P16" s="95">
        <f>O16/197*80</f>
        <v>43.857868020304565</v>
      </c>
      <c r="Q16" s="98"/>
      <c r="R16" s="98"/>
      <c r="S16" s="99"/>
      <c r="T16" s="114"/>
      <c r="U16" s="115"/>
      <c r="V16" s="38"/>
      <c r="W16" s="234"/>
      <c r="X16" s="235"/>
      <c r="Y16" s="236"/>
      <c r="Z16" s="813"/>
      <c r="AA16" s="806"/>
      <c r="AB16" s="806"/>
      <c r="AC16" s="233"/>
      <c r="AD16" s="430">
        <f t="shared" si="3"/>
        <v>91.81366912527695</v>
      </c>
      <c r="AE16" s="565"/>
    </row>
    <row r="17" spans="1:31" ht="15" customHeight="1" thickBot="1">
      <c r="A17" s="569">
        <v>6</v>
      </c>
      <c r="B17" s="855" t="s">
        <v>74</v>
      </c>
      <c r="C17" s="840" t="s">
        <v>24</v>
      </c>
      <c r="D17" s="877">
        <v>30280</v>
      </c>
      <c r="E17" s="691" t="s">
        <v>26</v>
      </c>
      <c r="F17" s="529" t="s">
        <v>403</v>
      </c>
      <c r="G17" s="824"/>
      <c r="H17" s="740"/>
      <c r="I17" s="739"/>
      <c r="J17" s="145"/>
      <c r="K17" s="141"/>
      <c r="L17" s="141"/>
      <c r="M17" s="89"/>
      <c r="N17" s="88"/>
      <c r="O17" s="88"/>
      <c r="P17" s="89"/>
      <c r="Q17" s="305" t="s">
        <v>404</v>
      </c>
      <c r="R17" s="350">
        <v>232</v>
      </c>
      <c r="S17" s="87">
        <f aca="true" t="shared" si="4" ref="S17:S25">R17/256*100</f>
        <v>90.625</v>
      </c>
      <c r="T17" s="88"/>
      <c r="U17" s="88"/>
      <c r="V17" s="23"/>
      <c r="W17" s="227"/>
      <c r="X17" s="228"/>
      <c r="Y17" s="229"/>
      <c r="Z17" s="814"/>
      <c r="AA17" s="815"/>
      <c r="AB17" s="815"/>
      <c r="AC17" s="419"/>
      <c r="AD17" s="429">
        <f t="shared" si="3"/>
        <v>90.625</v>
      </c>
      <c r="AE17" s="564">
        <v>6</v>
      </c>
    </row>
    <row r="18" spans="1:31" ht="15" customHeight="1" thickBot="1">
      <c r="A18" s="570"/>
      <c r="B18" s="856" t="s">
        <v>405</v>
      </c>
      <c r="C18" s="841" t="s">
        <v>33</v>
      </c>
      <c r="D18" s="878">
        <v>36445</v>
      </c>
      <c r="E18" s="690" t="s">
        <v>26</v>
      </c>
      <c r="F18" s="530"/>
      <c r="G18" s="744"/>
      <c r="H18" s="766"/>
      <c r="I18" s="742"/>
      <c r="J18" s="76"/>
      <c r="K18" s="85"/>
      <c r="L18" s="85"/>
      <c r="M18" s="86"/>
      <c r="N18" s="109"/>
      <c r="O18" s="109"/>
      <c r="P18" s="86"/>
      <c r="Q18" s="302" t="s">
        <v>406</v>
      </c>
      <c r="R18" s="248">
        <v>232</v>
      </c>
      <c r="S18" s="71">
        <f t="shared" si="4"/>
        <v>90.625</v>
      </c>
      <c r="T18" s="109"/>
      <c r="U18" s="109"/>
      <c r="V18" s="30"/>
      <c r="W18" s="237"/>
      <c r="X18" s="238"/>
      <c r="Y18" s="239"/>
      <c r="Z18" s="815"/>
      <c r="AA18" s="806"/>
      <c r="AB18" s="806"/>
      <c r="AC18" s="233"/>
      <c r="AD18" s="430">
        <f t="shared" si="3"/>
        <v>90.625</v>
      </c>
      <c r="AE18" s="565"/>
    </row>
    <row r="19" spans="1:31" ht="15" customHeight="1" thickBot="1">
      <c r="A19" s="569">
        <v>7</v>
      </c>
      <c r="B19" s="857" t="s">
        <v>128</v>
      </c>
      <c r="C19" s="837" t="s">
        <v>24</v>
      </c>
      <c r="D19" s="384">
        <v>27786</v>
      </c>
      <c r="E19" s="684" t="s">
        <v>659</v>
      </c>
      <c r="F19" s="529" t="s">
        <v>407</v>
      </c>
      <c r="G19" s="826"/>
      <c r="H19" s="717"/>
      <c r="I19" s="713" t="s">
        <v>408</v>
      </c>
      <c r="J19" s="120"/>
      <c r="K19" s="137"/>
      <c r="L19" s="137"/>
      <c r="M19" s="50"/>
      <c r="N19" s="49"/>
      <c r="O19" s="49"/>
      <c r="P19" s="50"/>
      <c r="Q19" s="301" t="s">
        <v>409</v>
      </c>
      <c r="R19" s="257">
        <v>227</v>
      </c>
      <c r="S19" s="48">
        <f t="shared" si="4"/>
        <v>88.671875</v>
      </c>
      <c r="T19" s="49"/>
      <c r="U19" s="49"/>
      <c r="V19" s="26"/>
      <c r="W19" s="231"/>
      <c r="X19" s="231"/>
      <c r="Y19" s="241"/>
      <c r="Z19" s="808"/>
      <c r="AA19" s="808"/>
      <c r="AB19" s="808"/>
      <c r="AC19" s="419"/>
      <c r="AD19" s="429">
        <f t="shared" si="3"/>
        <v>88.671875</v>
      </c>
      <c r="AE19" s="564">
        <v>7</v>
      </c>
    </row>
    <row r="20" spans="1:31" ht="15" customHeight="1" thickBot="1">
      <c r="A20" s="570"/>
      <c r="B20" s="858" t="s">
        <v>410</v>
      </c>
      <c r="C20" s="838" t="s">
        <v>12</v>
      </c>
      <c r="D20" s="378">
        <v>28627</v>
      </c>
      <c r="E20" s="686" t="s">
        <v>659</v>
      </c>
      <c r="F20" s="530"/>
      <c r="G20" s="755"/>
      <c r="H20" s="718"/>
      <c r="I20" s="736"/>
      <c r="J20" s="123"/>
      <c r="K20" s="147"/>
      <c r="L20" s="147"/>
      <c r="M20" s="99"/>
      <c r="N20" s="98"/>
      <c r="O20" s="98"/>
      <c r="P20" s="99"/>
      <c r="Q20" s="304" t="s">
        <v>411</v>
      </c>
      <c r="R20" s="259">
        <v>227</v>
      </c>
      <c r="S20" s="95">
        <f t="shared" si="4"/>
        <v>88.671875</v>
      </c>
      <c r="T20" s="98"/>
      <c r="U20" s="98"/>
      <c r="V20" s="29"/>
      <c r="W20" s="235"/>
      <c r="X20" s="235"/>
      <c r="Y20" s="242"/>
      <c r="Z20" s="813"/>
      <c r="AA20" s="806"/>
      <c r="AB20" s="806"/>
      <c r="AC20" s="233"/>
      <c r="AD20" s="430">
        <f t="shared" si="3"/>
        <v>88.671875</v>
      </c>
      <c r="AE20" s="565"/>
    </row>
    <row r="21" spans="1:31" ht="24" customHeight="1" thickBot="1">
      <c r="A21" s="569">
        <v>8</v>
      </c>
      <c r="B21" s="859" t="s">
        <v>196</v>
      </c>
      <c r="C21" s="840" t="s">
        <v>33</v>
      </c>
      <c r="D21" s="877">
        <v>36671</v>
      </c>
      <c r="E21" s="691" t="s">
        <v>387</v>
      </c>
      <c r="F21" s="529" t="s">
        <v>412</v>
      </c>
      <c r="G21" s="739" t="s">
        <v>413</v>
      </c>
      <c r="H21" s="751"/>
      <c r="I21" s="739" t="s">
        <v>414</v>
      </c>
      <c r="J21" s="111"/>
      <c r="K21" s="141"/>
      <c r="L21" s="141"/>
      <c r="M21" s="89"/>
      <c r="N21" s="310">
        <v>0.462176</v>
      </c>
      <c r="O21" s="350">
        <v>111</v>
      </c>
      <c r="P21" s="87">
        <f>O21/197*80</f>
        <v>45.076142131979694</v>
      </c>
      <c r="Q21" s="305" t="s">
        <v>415</v>
      </c>
      <c r="R21" s="350">
        <v>109</v>
      </c>
      <c r="S21" s="87">
        <f t="shared" si="4"/>
        <v>42.578125</v>
      </c>
      <c r="T21" s="88"/>
      <c r="U21" s="88"/>
      <c r="V21" s="23"/>
      <c r="W21" s="228"/>
      <c r="X21" s="228"/>
      <c r="Y21" s="240"/>
      <c r="Z21" s="814"/>
      <c r="AA21" s="815"/>
      <c r="AB21" s="815"/>
      <c r="AC21" s="419"/>
      <c r="AD21" s="429">
        <f t="shared" si="3"/>
        <v>87.6542671319797</v>
      </c>
      <c r="AE21" s="564">
        <v>8</v>
      </c>
    </row>
    <row r="22" spans="1:31" ht="24.75" customHeight="1" thickBot="1">
      <c r="A22" s="570"/>
      <c r="B22" s="860" t="s">
        <v>197</v>
      </c>
      <c r="C22" s="841" t="s">
        <v>96</v>
      </c>
      <c r="D22" s="878">
        <v>36971</v>
      </c>
      <c r="E22" s="690" t="s">
        <v>387</v>
      </c>
      <c r="F22" s="530"/>
      <c r="G22" s="742" t="s">
        <v>413</v>
      </c>
      <c r="H22" s="747"/>
      <c r="I22" s="742" t="s">
        <v>414</v>
      </c>
      <c r="J22" s="69"/>
      <c r="K22" s="85"/>
      <c r="L22" s="85"/>
      <c r="M22" s="86"/>
      <c r="N22" s="308">
        <v>0.462176</v>
      </c>
      <c r="O22" s="353">
        <v>111</v>
      </c>
      <c r="P22" s="71">
        <f>O22/197*80</f>
        <v>45.076142131979694</v>
      </c>
      <c r="Q22" s="302" t="s">
        <v>416</v>
      </c>
      <c r="R22" s="248">
        <v>109</v>
      </c>
      <c r="S22" s="71">
        <f t="shared" si="4"/>
        <v>42.578125</v>
      </c>
      <c r="T22" s="109"/>
      <c r="U22" s="109"/>
      <c r="V22" s="30"/>
      <c r="W22" s="238"/>
      <c r="X22" s="238"/>
      <c r="Y22" s="243"/>
      <c r="Z22" s="815"/>
      <c r="AA22" s="806"/>
      <c r="AB22" s="806"/>
      <c r="AC22" s="233"/>
      <c r="AD22" s="430">
        <f t="shared" si="3"/>
        <v>87.6542671319797</v>
      </c>
      <c r="AE22" s="565"/>
    </row>
    <row r="23" spans="1:31" ht="13.5" customHeight="1" thickBot="1">
      <c r="A23" s="577">
        <v>9</v>
      </c>
      <c r="B23" s="857" t="s">
        <v>52</v>
      </c>
      <c r="C23" s="837" t="s">
        <v>24</v>
      </c>
      <c r="D23" s="384">
        <v>37065</v>
      </c>
      <c r="E23" s="684" t="s">
        <v>14</v>
      </c>
      <c r="F23" s="529" t="s">
        <v>417</v>
      </c>
      <c r="G23" s="735"/>
      <c r="H23" s="753"/>
      <c r="I23" s="713" t="s">
        <v>418</v>
      </c>
      <c r="J23" s="52"/>
      <c r="K23" s="137"/>
      <c r="L23" s="137"/>
      <c r="M23" s="50"/>
      <c r="N23" s="137"/>
      <c r="O23" s="137"/>
      <c r="P23" s="50"/>
      <c r="Q23" s="301" t="s">
        <v>419</v>
      </c>
      <c r="R23" s="257">
        <v>208</v>
      </c>
      <c r="S23" s="48">
        <f t="shared" si="4"/>
        <v>81.25</v>
      </c>
      <c r="T23" s="49"/>
      <c r="U23" s="49"/>
      <c r="V23" s="26"/>
      <c r="W23" s="230"/>
      <c r="X23" s="231"/>
      <c r="Y23" s="232"/>
      <c r="Z23" s="808"/>
      <c r="AA23" s="808"/>
      <c r="AB23" s="808"/>
      <c r="AC23" s="419"/>
      <c r="AD23" s="429">
        <f aca="true" t="shared" si="5" ref="AD23:AD34">M23+P23+S23+AC23</f>
        <v>81.25</v>
      </c>
      <c r="AE23" s="564">
        <v>9</v>
      </c>
    </row>
    <row r="24" spans="1:31" ht="15" customHeight="1">
      <c r="A24" s="578"/>
      <c r="B24" s="861" t="s">
        <v>46</v>
      </c>
      <c r="C24" s="842" t="s">
        <v>24</v>
      </c>
      <c r="D24" s="879">
        <v>36244</v>
      </c>
      <c r="E24" s="688" t="s">
        <v>10</v>
      </c>
      <c r="F24" s="531"/>
      <c r="G24" s="827"/>
      <c r="H24" s="715"/>
      <c r="I24" s="745" t="s">
        <v>11</v>
      </c>
      <c r="J24" s="54"/>
      <c r="K24" s="78"/>
      <c r="L24" s="77"/>
      <c r="M24" s="57"/>
      <c r="N24" s="65"/>
      <c r="O24" s="55"/>
      <c r="P24" s="223"/>
      <c r="Q24" s="303" t="s">
        <v>420</v>
      </c>
      <c r="R24" s="345">
        <v>208</v>
      </c>
      <c r="S24" s="45">
        <f t="shared" si="4"/>
        <v>81.25</v>
      </c>
      <c r="T24" s="56"/>
      <c r="U24" s="56"/>
      <c r="V24" s="19"/>
      <c r="W24" s="34"/>
      <c r="X24" s="34"/>
      <c r="Y24" s="26"/>
      <c r="Z24" s="438"/>
      <c r="AA24" s="816"/>
      <c r="AB24" s="816"/>
      <c r="AC24" s="224"/>
      <c r="AD24" s="452">
        <f t="shared" si="5"/>
        <v>81.25</v>
      </c>
      <c r="AE24" s="568"/>
    </row>
    <row r="25" spans="1:31" ht="15" customHeight="1" thickBot="1">
      <c r="A25" s="579"/>
      <c r="B25" s="858" t="s">
        <v>47</v>
      </c>
      <c r="C25" s="838" t="s">
        <v>24</v>
      </c>
      <c r="D25" s="378">
        <v>37110</v>
      </c>
      <c r="E25" s="686" t="s">
        <v>10</v>
      </c>
      <c r="F25" s="530"/>
      <c r="G25" s="749"/>
      <c r="H25" s="737"/>
      <c r="I25" s="736" t="s">
        <v>11</v>
      </c>
      <c r="J25" s="93"/>
      <c r="K25" s="143"/>
      <c r="L25" s="143"/>
      <c r="M25" s="99"/>
      <c r="N25" s="114"/>
      <c r="O25" s="115"/>
      <c r="P25" s="233"/>
      <c r="Q25" s="304" t="s">
        <v>421</v>
      </c>
      <c r="R25" s="259">
        <v>208</v>
      </c>
      <c r="S25" s="95">
        <f t="shared" si="4"/>
        <v>81.25</v>
      </c>
      <c r="T25" s="98"/>
      <c r="U25" s="98"/>
      <c r="V25" s="29"/>
      <c r="W25" s="36"/>
      <c r="X25" s="36"/>
      <c r="Y25" s="29"/>
      <c r="Z25" s="806"/>
      <c r="AA25" s="806"/>
      <c r="AB25" s="806"/>
      <c r="AC25" s="233"/>
      <c r="AD25" s="430">
        <f t="shared" si="5"/>
        <v>81.25</v>
      </c>
      <c r="AE25" s="565"/>
    </row>
    <row r="26" spans="1:31" ht="15" customHeight="1">
      <c r="A26" s="569">
        <v>10</v>
      </c>
      <c r="B26" s="862" t="s">
        <v>200</v>
      </c>
      <c r="C26" s="445" t="s">
        <v>96</v>
      </c>
      <c r="D26" s="880">
        <v>37999</v>
      </c>
      <c r="E26" s="843" t="s">
        <v>19</v>
      </c>
      <c r="F26" s="541" t="s">
        <v>20</v>
      </c>
      <c r="G26" s="828" t="s">
        <v>20</v>
      </c>
      <c r="H26" s="761"/>
      <c r="I26" s="828" t="s">
        <v>302</v>
      </c>
      <c r="J26" s="427"/>
      <c r="K26" s="450"/>
      <c r="L26" s="450"/>
      <c r="M26" s="175"/>
      <c r="N26" s="311">
        <v>0.408299</v>
      </c>
      <c r="O26" s="406">
        <v>83</v>
      </c>
      <c r="P26" s="172">
        <f>O26/197*80</f>
        <v>33.70558375634518</v>
      </c>
      <c r="Q26" s="450"/>
      <c r="R26" s="450"/>
      <c r="S26" s="175"/>
      <c r="T26" s="450"/>
      <c r="U26" s="450"/>
      <c r="V26" s="241"/>
      <c r="W26" s="230"/>
      <c r="X26" s="231"/>
      <c r="Y26" s="232"/>
      <c r="Z26" s="808"/>
      <c r="AA26" s="809">
        <v>0.24685185185185185</v>
      </c>
      <c r="AB26" s="808">
        <v>136</v>
      </c>
      <c r="AC26" s="419">
        <f>AB26/210*70</f>
        <v>45.333333333333336</v>
      </c>
      <c r="AD26" s="605">
        <f t="shared" si="5"/>
        <v>79.0389170896785</v>
      </c>
      <c r="AE26" s="564">
        <v>10</v>
      </c>
    </row>
    <row r="27" spans="1:31" ht="15" customHeight="1" thickBot="1">
      <c r="A27" s="570"/>
      <c r="B27" s="654" t="s">
        <v>201</v>
      </c>
      <c r="C27" s="844" t="s">
        <v>12</v>
      </c>
      <c r="D27" s="881">
        <v>37724</v>
      </c>
      <c r="E27" s="456" t="s">
        <v>19</v>
      </c>
      <c r="F27" s="542"/>
      <c r="G27" s="403" t="s">
        <v>20</v>
      </c>
      <c r="H27" s="400"/>
      <c r="I27" s="403" t="s">
        <v>445</v>
      </c>
      <c r="J27" s="101"/>
      <c r="K27" s="98"/>
      <c r="L27" s="98"/>
      <c r="M27" s="99"/>
      <c r="N27" s="258">
        <v>0.408299</v>
      </c>
      <c r="O27" s="259">
        <v>83</v>
      </c>
      <c r="P27" s="95">
        <f>O27/197*80</f>
        <v>33.70558375634518</v>
      </c>
      <c r="Q27" s="98"/>
      <c r="R27" s="98"/>
      <c r="S27" s="99"/>
      <c r="T27" s="98"/>
      <c r="U27" s="98"/>
      <c r="V27" s="29"/>
      <c r="W27" s="35"/>
      <c r="X27" s="36"/>
      <c r="Y27" s="38"/>
      <c r="Z27" s="806"/>
      <c r="AA27" s="807">
        <v>0.24685185185185185</v>
      </c>
      <c r="AB27" s="806">
        <v>136</v>
      </c>
      <c r="AC27" s="233">
        <f>AB27/210*70</f>
        <v>45.333333333333336</v>
      </c>
      <c r="AD27" s="430">
        <f t="shared" si="5"/>
        <v>79.0389170896785</v>
      </c>
      <c r="AE27" s="565"/>
    </row>
    <row r="28" spans="1:31" ht="15" customHeight="1">
      <c r="A28" s="569">
        <v>11</v>
      </c>
      <c r="B28" s="855" t="s">
        <v>147</v>
      </c>
      <c r="C28" s="840" t="s">
        <v>24</v>
      </c>
      <c r="D28" s="877">
        <v>31444</v>
      </c>
      <c r="E28" s="691" t="s">
        <v>21</v>
      </c>
      <c r="F28" s="529" t="s">
        <v>398</v>
      </c>
      <c r="G28" s="741" t="s">
        <v>102</v>
      </c>
      <c r="H28" s="740"/>
      <c r="I28" s="741" t="s">
        <v>465</v>
      </c>
      <c r="J28" s="145"/>
      <c r="K28" s="307">
        <v>0.247164</v>
      </c>
      <c r="L28" s="352">
        <v>181</v>
      </c>
      <c r="M28" s="225">
        <f aca="true" t="shared" si="6" ref="M28:M36">L28/181*70</f>
        <v>70</v>
      </c>
      <c r="N28" s="103"/>
      <c r="O28" s="104"/>
      <c r="P28" s="225"/>
      <c r="Q28" s="88"/>
      <c r="R28" s="88"/>
      <c r="S28" s="89"/>
      <c r="T28" s="103"/>
      <c r="U28" s="104"/>
      <c r="V28" s="39"/>
      <c r="W28" s="41"/>
      <c r="X28" s="10"/>
      <c r="Y28" s="39"/>
      <c r="Z28" s="435"/>
      <c r="AA28" s="435"/>
      <c r="AB28" s="435"/>
      <c r="AC28" s="420"/>
      <c r="AD28" s="454">
        <f t="shared" si="5"/>
        <v>70</v>
      </c>
      <c r="AE28" s="564">
        <v>11</v>
      </c>
    </row>
    <row r="29" spans="1:31" ht="15" customHeight="1" thickBot="1">
      <c r="A29" s="570"/>
      <c r="B29" s="856" t="s">
        <v>45</v>
      </c>
      <c r="C29" s="841" t="s">
        <v>24</v>
      </c>
      <c r="D29" s="878">
        <v>31716</v>
      </c>
      <c r="E29" s="690" t="s">
        <v>10</v>
      </c>
      <c r="F29" s="530"/>
      <c r="G29" s="744" t="s">
        <v>234</v>
      </c>
      <c r="H29" s="743"/>
      <c r="I29" s="744" t="s">
        <v>399</v>
      </c>
      <c r="J29" s="107"/>
      <c r="K29" s="308">
        <v>0.247164</v>
      </c>
      <c r="L29" s="353">
        <v>181</v>
      </c>
      <c r="M29" s="224">
        <f t="shared" si="6"/>
        <v>70</v>
      </c>
      <c r="N29" s="70"/>
      <c r="O29" s="108"/>
      <c r="P29" s="224"/>
      <c r="Q29" s="109"/>
      <c r="R29" s="109"/>
      <c r="S29" s="86"/>
      <c r="T29" s="70"/>
      <c r="U29" s="108"/>
      <c r="V29" s="40"/>
      <c r="W29" s="42"/>
      <c r="X29" s="11"/>
      <c r="Y29" s="40"/>
      <c r="Z29" s="812"/>
      <c r="AA29" s="806"/>
      <c r="AB29" s="812"/>
      <c r="AC29" s="233"/>
      <c r="AD29" s="430">
        <f t="shared" si="5"/>
        <v>70</v>
      </c>
      <c r="AE29" s="565"/>
    </row>
    <row r="30" spans="1:31" ht="15" customHeight="1" thickBot="1">
      <c r="A30" s="569">
        <v>12</v>
      </c>
      <c r="B30" s="862" t="s">
        <v>48</v>
      </c>
      <c r="C30" s="447" t="s">
        <v>24</v>
      </c>
      <c r="D30" s="382">
        <v>35456</v>
      </c>
      <c r="E30" s="692" t="s">
        <v>40</v>
      </c>
      <c r="F30" s="529" t="s">
        <v>726</v>
      </c>
      <c r="G30" s="758" t="s">
        <v>41</v>
      </c>
      <c r="H30" s="761"/>
      <c r="I30" s="758" t="s">
        <v>42</v>
      </c>
      <c r="J30" s="44"/>
      <c r="K30" s="49"/>
      <c r="L30" s="49"/>
      <c r="M30" s="50"/>
      <c r="N30" s="91"/>
      <c r="O30" s="267"/>
      <c r="P30" s="48"/>
      <c r="Q30" s="49"/>
      <c r="R30" s="49"/>
      <c r="S30" s="50"/>
      <c r="T30" s="49"/>
      <c r="U30" s="49"/>
      <c r="V30" s="26"/>
      <c r="W30" s="235"/>
      <c r="X30" s="235"/>
      <c r="Y30" s="242"/>
      <c r="Z30" s="813"/>
      <c r="AA30" s="898">
        <v>0.24784722222222222</v>
      </c>
      <c r="AB30" s="808">
        <v>210</v>
      </c>
      <c r="AC30" s="419">
        <f>AB30/210*70</f>
        <v>70</v>
      </c>
      <c r="AD30" s="429">
        <f t="shared" si="5"/>
        <v>70</v>
      </c>
      <c r="AE30" s="564">
        <v>11</v>
      </c>
    </row>
    <row r="31" spans="1:31" ht="15" customHeight="1" thickBot="1">
      <c r="A31" s="570"/>
      <c r="B31" s="863" t="s">
        <v>177</v>
      </c>
      <c r="C31" s="839" t="s">
        <v>24</v>
      </c>
      <c r="D31" s="876">
        <v>31444</v>
      </c>
      <c r="E31" s="726" t="s">
        <v>659</v>
      </c>
      <c r="F31" s="530"/>
      <c r="G31" s="829"/>
      <c r="H31" s="737"/>
      <c r="I31" s="784" t="s">
        <v>362</v>
      </c>
      <c r="J31" s="93"/>
      <c r="K31" s="98"/>
      <c r="L31" s="98"/>
      <c r="M31" s="99"/>
      <c r="N31" s="94"/>
      <c r="O31" s="268"/>
      <c r="P31" s="95"/>
      <c r="Q31" s="98"/>
      <c r="R31" s="98"/>
      <c r="S31" s="99"/>
      <c r="T31" s="98"/>
      <c r="U31" s="98"/>
      <c r="V31" s="29"/>
      <c r="W31" s="228"/>
      <c r="X31" s="228"/>
      <c r="Y31" s="240"/>
      <c r="Z31" s="814"/>
      <c r="AA31" s="340">
        <v>0.24784722222222222</v>
      </c>
      <c r="AB31" s="806">
        <v>210</v>
      </c>
      <c r="AC31" s="233">
        <f>AB31/210*70</f>
        <v>70</v>
      </c>
      <c r="AD31" s="430">
        <f t="shared" si="5"/>
        <v>70</v>
      </c>
      <c r="AE31" s="565"/>
    </row>
    <row r="32" spans="1:31" ht="15" customHeight="1">
      <c r="A32" s="577">
        <v>13</v>
      </c>
      <c r="B32" s="857" t="s">
        <v>825</v>
      </c>
      <c r="C32" s="837" t="s">
        <v>12</v>
      </c>
      <c r="D32" s="384">
        <v>27786</v>
      </c>
      <c r="E32" s="684" t="s">
        <v>21</v>
      </c>
      <c r="F32" s="529" t="s">
        <v>423</v>
      </c>
      <c r="G32" s="735" t="s">
        <v>50</v>
      </c>
      <c r="H32" s="717"/>
      <c r="I32" s="735" t="s">
        <v>408</v>
      </c>
      <c r="J32" s="153"/>
      <c r="K32" s="91">
        <v>0.238819</v>
      </c>
      <c r="L32" s="267">
        <v>175</v>
      </c>
      <c r="M32" s="226">
        <f t="shared" si="6"/>
        <v>67.67955801104972</v>
      </c>
      <c r="N32" s="49"/>
      <c r="O32" s="49"/>
      <c r="P32" s="50"/>
      <c r="Q32" s="82"/>
      <c r="R32" s="121"/>
      <c r="S32" s="226"/>
      <c r="T32" s="49"/>
      <c r="U32" s="49"/>
      <c r="V32" s="26"/>
      <c r="W32" s="33"/>
      <c r="X32" s="34"/>
      <c r="Y32" s="37"/>
      <c r="Z32" s="438"/>
      <c r="AA32" s="438"/>
      <c r="AB32" s="438"/>
      <c r="AC32" s="419"/>
      <c r="AD32" s="429">
        <f t="shared" si="5"/>
        <v>67.67955801104972</v>
      </c>
      <c r="AE32" s="564">
        <v>13</v>
      </c>
    </row>
    <row r="33" spans="1:31" ht="15" customHeight="1" thickBot="1">
      <c r="A33" s="578"/>
      <c r="B33" s="861" t="s">
        <v>826</v>
      </c>
      <c r="C33" s="842" t="s">
        <v>96</v>
      </c>
      <c r="D33" s="879">
        <v>30317</v>
      </c>
      <c r="E33" s="688" t="s">
        <v>21</v>
      </c>
      <c r="F33" s="531"/>
      <c r="G33" s="746"/>
      <c r="H33" s="720"/>
      <c r="I33" s="746"/>
      <c r="J33" s="63"/>
      <c r="K33" s="74">
        <v>0.238819</v>
      </c>
      <c r="L33" s="351">
        <v>175</v>
      </c>
      <c r="M33" s="223">
        <f t="shared" si="6"/>
        <v>67.67955801104972</v>
      </c>
      <c r="N33" s="56"/>
      <c r="O33" s="56"/>
      <c r="P33" s="57"/>
      <c r="Q33" s="65"/>
      <c r="R33" s="61"/>
      <c r="S33" s="223"/>
      <c r="T33" s="56"/>
      <c r="U33" s="56"/>
      <c r="V33" s="19"/>
      <c r="W33" s="35"/>
      <c r="X33" s="36"/>
      <c r="Y33" s="38"/>
      <c r="Z33" s="806"/>
      <c r="AA33" s="812"/>
      <c r="AB33" s="812"/>
      <c r="AC33" s="224"/>
      <c r="AD33" s="452">
        <f t="shared" si="5"/>
        <v>67.67955801104972</v>
      </c>
      <c r="AE33" s="568"/>
    </row>
    <row r="34" spans="1:31" ht="15" customHeight="1" thickBot="1">
      <c r="A34" s="579"/>
      <c r="B34" s="858" t="s">
        <v>410</v>
      </c>
      <c r="C34" s="838" t="s">
        <v>33</v>
      </c>
      <c r="D34" s="378">
        <v>28627</v>
      </c>
      <c r="E34" s="686" t="s">
        <v>21</v>
      </c>
      <c r="F34" s="530"/>
      <c r="G34" s="738" t="s">
        <v>87</v>
      </c>
      <c r="H34" s="737"/>
      <c r="I34" s="738"/>
      <c r="J34" s="93"/>
      <c r="K34" s="94">
        <v>0.238819</v>
      </c>
      <c r="L34" s="268">
        <v>175</v>
      </c>
      <c r="M34" s="233">
        <f t="shared" si="6"/>
        <v>67.67955801104972</v>
      </c>
      <c r="N34" s="114"/>
      <c r="O34" s="115"/>
      <c r="P34" s="233"/>
      <c r="Q34" s="114"/>
      <c r="R34" s="97"/>
      <c r="S34" s="233"/>
      <c r="T34" s="98"/>
      <c r="U34" s="98"/>
      <c r="V34" s="29"/>
      <c r="W34" s="228"/>
      <c r="X34" s="228"/>
      <c r="Y34" s="240"/>
      <c r="Z34" s="814"/>
      <c r="AA34" s="806"/>
      <c r="AB34" s="806"/>
      <c r="AC34" s="233"/>
      <c r="AD34" s="430">
        <f t="shared" si="5"/>
        <v>67.67955801104972</v>
      </c>
      <c r="AE34" s="565"/>
    </row>
    <row r="35" spans="1:31" ht="15" customHeight="1">
      <c r="A35" s="569">
        <v>14</v>
      </c>
      <c r="B35" s="864" t="s">
        <v>424</v>
      </c>
      <c r="C35" s="449" t="s">
        <v>96</v>
      </c>
      <c r="D35" s="882">
        <v>36606</v>
      </c>
      <c r="E35" s="693" t="s">
        <v>14</v>
      </c>
      <c r="F35" s="529" t="s">
        <v>425</v>
      </c>
      <c r="G35" s="830" t="s">
        <v>56</v>
      </c>
      <c r="H35" s="777"/>
      <c r="I35" s="830"/>
      <c r="J35" s="421"/>
      <c r="K35" s="618">
        <v>0.249896</v>
      </c>
      <c r="L35" s="412">
        <v>168</v>
      </c>
      <c r="M35" s="420">
        <f t="shared" si="6"/>
        <v>64.97237569060773</v>
      </c>
      <c r="N35" s="171"/>
      <c r="O35" s="413"/>
      <c r="P35" s="420"/>
      <c r="Q35" s="171"/>
      <c r="R35" s="266"/>
      <c r="S35" s="420"/>
      <c r="T35" s="271"/>
      <c r="U35" s="271"/>
      <c r="V35" s="243"/>
      <c r="W35" s="238"/>
      <c r="X35" s="238"/>
      <c r="Y35" s="243"/>
      <c r="Z35" s="815"/>
      <c r="AA35" s="815"/>
      <c r="AB35" s="815"/>
      <c r="AC35" s="419"/>
      <c r="AD35" s="605">
        <f aca="true" t="shared" si="7" ref="AD35:AD64">M35+P35+S35+AC35</f>
        <v>64.97237569060773</v>
      </c>
      <c r="AE35" s="564">
        <v>14</v>
      </c>
    </row>
    <row r="36" spans="1:31" ht="15" customHeight="1" thickBot="1">
      <c r="A36" s="570"/>
      <c r="B36" s="865" t="s">
        <v>55</v>
      </c>
      <c r="C36" s="839" t="s">
        <v>24</v>
      </c>
      <c r="D36" s="876">
        <v>35836</v>
      </c>
      <c r="E36" s="726" t="s">
        <v>14</v>
      </c>
      <c r="F36" s="530"/>
      <c r="G36" s="769" t="s">
        <v>56</v>
      </c>
      <c r="H36" s="737"/>
      <c r="I36" s="831" t="s">
        <v>246</v>
      </c>
      <c r="J36" s="93"/>
      <c r="K36" s="817">
        <v>0.249896</v>
      </c>
      <c r="L36" s="811">
        <v>168</v>
      </c>
      <c r="M36" s="233">
        <f t="shared" si="6"/>
        <v>64.97237569060773</v>
      </c>
      <c r="N36" s="114"/>
      <c r="O36" s="115"/>
      <c r="P36" s="233"/>
      <c r="Q36" s="114"/>
      <c r="R36" s="97"/>
      <c r="S36" s="233"/>
      <c r="T36" s="98"/>
      <c r="U36" s="98"/>
      <c r="V36" s="29"/>
      <c r="W36" s="36"/>
      <c r="X36" s="36"/>
      <c r="Y36" s="29"/>
      <c r="Z36" s="806"/>
      <c r="AA36" s="806"/>
      <c r="AB36" s="806"/>
      <c r="AC36" s="233"/>
      <c r="AD36" s="430">
        <f t="shared" si="7"/>
        <v>64.97237569060773</v>
      </c>
      <c r="AE36" s="565"/>
    </row>
    <row r="37" spans="1:31" ht="15" customHeight="1">
      <c r="A37" s="569">
        <v>15</v>
      </c>
      <c r="B37" s="866" t="s">
        <v>523</v>
      </c>
      <c r="C37" s="449" t="s">
        <v>96</v>
      </c>
      <c r="D37" s="385">
        <v>29294</v>
      </c>
      <c r="E37" s="723" t="s">
        <v>519</v>
      </c>
      <c r="F37" s="586" t="s">
        <v>727</v>
      </c>
      <c r="G37" s="765" t="s">
        <v>524</v>
      </c>
      <c r="H37" s="777"/>
      <c r="I37" s="770" t="s">
        <v>728</v>
      </c>
      <c r="J37" s="421"/>
      <c r="K37" s="310"/>
      <c r="L37" s="350"/>
      <c r="M37" s="225"/>
      <c r="N37" s="103"/>
      <c r="O37" s="422"/>
      <c r="P37" s="420"/>
      <c r="Q37" s="171"/>
      <c r="R37" s="266"/>
      <c r="S37" s="420"/>
      <c r="T37" s="271"/>
      <c r="U37" s="271"/>
      <c r="V37" s="243"/>
      <c r="W37" s="238"/>
      <c r="X37" s="238"/>
      <c r="Y37" s="243"/>
      <c r="Z37" s="815"/>
      <c r="AA37" s="818">
        <v>0.24988425925925925</v>
      </c>
      <c r="AB37" s="815">
        <v>188</v>
      </c>
      <c r="AC37" s="420">
        <f>AB37/210*70</f>
        <v>62.66666666666667</v>
      </c>
      <c r="AD37" s="433">
        <f>M37+P37+S37+AC37</f>
        <v>62.66666666666667</v>
      </c>
      <c r="AE37" s="564">
        <v>15</v>
      </c>
    </row>
    <row r="38" spans="1:31" ht="15" customHeight="1" thickBot="1">
      <c r="A38" s="570"/>
      <c r="B38" s="651" t="s">
        <v>430</v>
      </c>
      <c r="C38" s="841" t="s">
        <v>24</v>
      </c>
      <c r="D38" s="878">
        <v>25637</v>
      </c>
      <c r="E38" s="693" t="s">
        <v>65</v>
      </c>
      <c r="F38" s="587"/>
      <c r="G38" s="830"/>
      <c r="H38" s="747"/>
      <c r="I38" s="744" t="s">
        <v>431</v>
      </c>
      <c r="J38" s="421"/>
      <c r="K38" s="258"/>
      <c r="L38" s="259"/>
      <c r="M38" s="233"/>
      <c r="N38" s="114"/>
      <c r="O38" s="423"/>
      <c r="P38" s="233"/>
      <c r="Q38" s="114"/>
      <c r="R38" s="97"/>
      <c r="S38" s="233"/>
      <c r="T38" s="98"/>
      <c r="U38" s="98"/>
      <c r="V38" s="29"/>
      <c r="W38" s="36"/>
      <c r="X38" s="36"/>
      <c r="Y38" s="29"/>
      <c r="Z38" s="806"/>
      <c r="AA38" s="807">
        <v>0.24988425925925925</v>
      </c>
      <c r="AB38" s="806">
        <v>188</v>
      </c>
      <c r="AC38" s="233">
        <f>AB38/210*70</f>
        <v>62.66666666666667</v>
      </c>
      <c r="AD38" s="430">
        <f>M38+P38+S38+AC38</f>
        <v>62.66666666666667</v>
      </c>
      <c r="AE38" s="565"/>
    </row>
    <row r="39" spans="1:31" ht="15" customHeight="1" thickBot="1">
      <c r="A39" s="569">
        <v>16</v>
      </c>
      <c r="B39" s="867" t="s">
        <v>48</v>
      </c>
      <c r="C39" s="837" t="s">
        <v>24</v>
      </c>
      <c r="D39" s="384">
        <v>35456</v>
      </c>
      <c r="E39" s="684" t="s">
        <v>40</v>
      </c>
      <c r="F39" s="529" t="s">
        <v>426</v>
      </c>
      <c r="G39" s="713" t="s">
        <v>41</v>
      </c>
      <c r="H39" s="734"/>
      <c r="I39" s="713" t="s">
        <v>42</v>
      </c>
      <c r="J39" s="44"/>
      <c r="K39" s="88"/>
      <c r="L39" s="88"/>
      <c r="M39" s="89"/>
      <c r="N39" s="307">
        <v>0.492847</v>
      </c>
      <c r="O39" s="267">
        <v>151</v>
      </c>
      <c r="P39" s="48">
        <f>O39/197*80</f>
        <v>61.31979695431472</v>
      </c>
      <c r="Q39" s="49"/>
      <c r="R39" s="49"/>
      <c r="S39" s="50"/>
      <c r="T39" s="49"/>
      <c r="U39" s="49"/>
      <c r="V39" s="26"/>
      <c r="W39" s="235"/>
      <c r="X39" s="235"/>
      <c r="Y39" s="242"/>
      <c r="Z39" s="813"/>
      <c r="AA39" s="808"/>
      <c r="AB39" s="808"/>
      <c r="AC39" s="419"/>
      <c r="AD39" s="429">
        <f t="shared" si="7"/>
        <v>61.31979695431472</v>
      </c>
      <c r="AE39" s="564">
        <v>16</v>
      </c>
    </row>
    <row r="40" spans="1:31" ht="15" customHeight="1" thickBot="1">
      <c r="A40" s="570"/>
      <c r="B40" s="868" t="s">
        <v>45</v>
      </c>
      <c r="C40" s="838" t="s">
        <v>24</v>
      </c>
      <c r="D40" s="378">
        <v>31716</v>
      </c>
      <c r="E40" s="686" t="s">
        <v>10</v>
      </c>
      <c r="F40" s="530"/>
      <c r="G40" s="736" t="s">
        <v>234</v>
      </c>
      <c r="H40" s="737"/>
      <c r="I40" s="736" t="s">
        <v>399</v>
      </c>
      <c r="J40" s="93"/>
      <c r="K40" s="98"/>
      <c r="L40" s="98"/>
      <c r="M40" s="99"/>
      <c r="N40" s="94">
        <v>0.492847</v>
      </c>
      <c r="O40" s="268">
        <v>151</v>
      </c>
      <c r="P40" s="95">
        <f>O40/197*80</f>
        <v>61.31979695431472</v>
      </c>
      <c r="Q40" s="98"/>
      <c r="R40" s="98"/>
      <c r="S40" s="99"/>
      <c r="T40" s="98"/>
      <c r="U40" s="98"/>
      <c r="V40" s="29"/>
      <c r="W40" s="228"/>
      <c r="X40" s="228"/>
      <c r="Y40" s="240"/>
      <c r="Z40" s="814"/>
      <c r="AA40" s="806"/>
      <c r="AB40" s="806"/>
      <c r="AC40" s="233"/>
      <c r="AD40" s="430">
        <f t="shared" si="7"/>
        <v>61.31979695431472</v>
      </c>
      <c r="AE40" s="565"/>
    </row>
    <row r="41" spans="1:31" ht="15" customHeight="1">
      <c r="A41" s="569">
        <v>17</v>
      </c>
      <c r="B41" s="869" t="s">
        <v>427</v>
      </c>
      <c r="C41" s="449" t="s">
        <v>24</v>
      </c>
      <c r="D41" s="882">
        <v>26858</v>
      </c>
      <c r="E41" s="693" t="s">
        <v>65</v>
      </c>
      <c r="F41" s="529" t="s">
        <v>822</v>
      </c>
      <c r="G41" s="830" t="s">
        <v>428</v>
      </c>
      <c r="H41" s="716"/>
      <c r="I41" s="830" t="s">
        <v>429</v>
      </c>
      <c r="J41" s="424"/>
      <c r="K41" s="261">
        <v>0.247188</v>
      </c>
      <c r="L41" s="262">
        <v>148</v>
      </c>
      <c r="M41" s="420">
        <f aca="true" t="shared" si="8" ref="M41:M48">L41/181*70</f>
        <v>57.23756906077348</v>
      </c>
      <c r="N41" s="460"/>
      <c r="O41" s="460"/>
      <c r="P41" s="274"/>
      <c r="Q41" s="171"/>
      <c r="R41" s="266"/>
      <c r="S41" s="420"/>
      <c r="T41" s="271"/>
      <c r="U41" s="271"/>
      <c r="V41" s="243"/>
      <c r="W41" s="237"/>
      <c r="X41" s="238"/>
      <c r="Y41" s="239"/>
      <c r="Z41" s="815"/>
      <c r="AA41" s="815"/>
      <c r="AB41" s="815"/>
      <c r="AC41" s="419"/>
      <c r="AD41" s="605">
        <f t="shared" si="7"/>
        <v>57.23756906077348</v>
      </c>
      <c r="AE41" s="564">
        <v>17</v>
      </c>
    </row>
    <row r="42" spans="1:31" ht="15" customHeight="1" thickBot="1">
      <c r="A42" s="570"/>
      <c r="B42" s="657" t="s">
        <v>430</v>
      </c>
      <c r="C42" s="839" t="s">
        <v>24</v>
      </c>
      <c r="D42" s="876">
        <v>25637</v>
      </c>
      <c r="E42" s="726" t="s">
        <v>65</v>
      </c>
      <c r="F42" s="530"/>
      <c r="G42" s="769"/>
      <c r="H42" s="718"/>
      <c r="I42" s="769" t="s">
        <v>431</v>
      </c>
      <c r="J42" s="425"/>
      <c r="K42" s="258">
        <v>0.247188</v>
      </c>
      <c r="L42" s="259">
        <v>148</v>
      </c>
      <c r="M42" s="233">
        <f t="shared" si="8"/>
        <v>57.23756906077348</v>
      </c>
      <c r="N42" s="426"/>
      <c r="O42" s="426"/>
      <c r="P42" s="99"/>
      <c r="Q42" s="114"/>
      <c r="R42" s="97"/>
      <c r="S42" s="233"/>
      <c r="T42" s="98"/>
      <c r="U42" s="98"/>
      <c r="V42" s="29"/>
      <c r="W42" s="35"/>
      <c r="X42" s="36"/>
      <c r="Y42" s="38"/>
      <c r="Z42" s="806"/>
      <c r="AA42" s="806"/>
      <c r="AB42" s="806"/>
      <c r="AC42" s="233"/>
      <c r="AD42" s="430">
        <f t="shared" si="7"/>
        <v>57.23756906077348</v>
      </c>
      <c r="AE42" s="565"/>
    </row>
    <row r="43" spans="1:31" ht="15" customHeight="1">
      <c r="A43" s="580">
        <v>18</v>
      </c>
      <c r="B43" s="650" t="s">
        <v>434</v>
      </c>
      <c r="C43" s="845" t="s">
        <v>96</v>
      </c>
      <c r="D43" s="883">
        <v>30636</v>
      </c>
      <c r="E43" s="695" t="s">
        <v>105</v>
      </c>
      <c r="F43" s="541" t="s">
        <v>729</v>
      </c>
      <c r="G43" s="765"/>
      <c r="H43" s="751"/>
      <c r="I43" s="765"/>
      <c r="J43" s="124"/>
      <c r="K43" s="310"/>
      <c r="L43" s="350"/>
      <c r="M43" s="225"/>
      <c r="N43" s="88"/>
      <c r="O43" s="88"/>
      <c r="P43" s="89"/>
      <c r="Q43" s="103"/>
      <c r="R43" s="152"/>
      <c r="S43" s="225"/>
      <c r="T43" s="88"/>
      <c r="U43" s="88"/>
      <c r="V43" s="23"/>
      <c r="W43" s="41"/>
      <c r="X43" s="10"/>
      <c r="Y43" s="39"/>
      <c r="Z43" s="435"/>
      <c r="AA43" s="819">
        <v>0.24710648148148148</v>
      </c>
      <c r="AB43" s="435">
        <v>171</v>
      </c>
      <c r="AC43" s="225">
        <f aca="true" t="shared" si="9" ref="AC43:AC74">AB43/210*70</f>
        <v>57</v>
      </c>
      <c r="AD43" s="454">
        <f t="shared" si="7"/>
        <v>57</v>
      </c>
      <c r="AE43" s="644">
        <v>18</v>
      </c>
    </row>
    <row r="44" spans="1:31" ht="30" customHeight="1" thickBot="1">
      <c r="A44" s="581"/>
      <c r="B44" s="657" t="s">
        <v>730</v>
      </c>
      <c r="C44" s="844" t="s">
        <v>12</v>
      </c>
      <c r="D44" s="396">
        <v>31828</v>
      </c>
      <c r="E44" s="456" t="s">
        <v>105</v>
      </c>
      <c r="F44" s="542"/>
      <c r="G44" s="403" t="s">
        <v>731</v>
      </c>
      <c r="H44" s="718"/>
      <c r="I44" s="400" t="s">
        <v>178</v>
      </c>
      <c r="J44" s="425"/>
      <c r="K44" s="258"/>
      <c r="L44" s="259"/>
      <c r="M44" s="233"/>
      <c r="N44" s="98"/>
      <c r="O44" s="98"/>
      <c r="P44" s="99"/>
      <c r="Q44" s="114"/>
      <c r="R44" s="97"/>
      <c r="S44" s="233"/>
      <c r="T44" s="98"/>
      <c r="U44" s="98"/>
      <c r="V44" s="29"/>
      <c r="W44" s="35"/>
      <c r="X44" s="36"/>
      <c r="Y44" s="38"/>
      <c r="Z44" s="806"/>
      <c r="AA44" s="807">
        <v>0.24710648148148148</v>
      </c>
      <c r="AB44" s="806">
        <v>171</v>
      </c>
      <c r="AC44" s="233">
        <f t="shared" si="9"/>
        <v>57</v>
      </c>
      <c r="AD44" s="430">
        <f t="shared" si="7"/>
        <v>57</v>
      </c>
      <c r="AE44" s="645"/>
    </row>
    <row r="45" spans="1:31" ht="15" customHeight="1">
      <c r="A45" s="569">
        <v>19</v>
      </c>
      <c r="B45" s="650" t="s">
        <v>432</v>
      </c>
      <c r="C45" s="840" t="s">
        <v>96</v>
      </c>
      <c r="D45" s="877">
        <v>31900</v>
      </c>
      <c r="E45" s="691" t="s">
        <v>26</v>
      </c>
      <c r="F45" s="529" t="s">
        <v>433</v>
      </c>
      <c r="G45" s="741" t="s">
        <v>262</v>
      </c>
      <c r="H45" s="740"/>
      <c r="I45" s="741" t="s">
        <v>71</v>
      </c>
      <c r="J45" s="145"/>
      <c r="K45" s="310">
        <v>0.238333</v>
      </c>
      <c r="L45" s="350">
        <v>146</v>
      </c>
      <c r="M45" s="225">
        <f t="shared" si="8"/>
        <v>56.46408839779006</v>
      </c>
      <c r="N45" s="141"/>
      <c r="O45" s="141"/>
      <c r="P45" s="89"/>
      <c r="Q45" s="88"/>
      <c r="R45" s="88"/>
      <c r="S45" s="89"/>
      <c r="T45" s="103"/>
      <c r="U45" s="104"/>
      <c r="V45" s="39"/>
      <c r="W45" s="41"/>
      <c r="X45" s="10"/>
      <c r="Y45" s="39"/>
      <c r="Z45" s="435"/>
      <c r="AA45" s="435"/>
      <c r="AB45" s="820"/>
      <c r="AC45" s="420"/>
      <c r="AD45" s="454">
        <f t="shared" si="7"/>
        <v>56.46408839779006</v>
      </c>
      <c r="AE45" s="564">
        <v>19</v>
      </c>
    </row>
    <row r="46" spans="1:31" ht="15" customHeight="1" thickBot="1">
      <c r="A46" s="570"/>
      <c r="B46" s="657" t="s">
        <v>131</v>
      </c>
      <c r="C46" s="838" t="s">
        <v>12</v>
      </c>
      <c r="D46" s="378">
        <v>28156</v>
      </c>
      <c r="E46" s="686" t="s">
        <v>26</v>
      </c>
      <c r="F46" s="530"/>
      <c r="G46" s="738" t="s">
        <v>262</v>
      </c>
      <c r="H46" s="737"/>
      <c r="I46" s="738" t="s">
        <v>27</v>
      </c>
      <c r="J46" s="93"/>
      <c r="K46" s="258">
        <v>0.238333</v>
      </c>
      <c r="L46" s="259">
        <v>146</v>
      </c>
      <c r="M46" s="233">
        <f t="shared" si="8"/>
        <v>56.46408839779006</v>
      </c>
      <c r="N46" s="147"/>
      <c r="O46" s="147"/>
      <c r="P46" s="99"/>
      <c r="Q46" s="98"/>
      <c r="R46" s="98"/>
      <c r="S46" s="99"/>
      <c r="T46" s="114"/>
      <c r="U46" s="115"/>
      <c r="V46" s="38"/>
      <c r="W46" s="35"/>
      <c r="X46" s="36"/>
      <c r="Y46" s="38"/>
      <c r="Z46" s="806"/>
      <c r="AA46" s="806"/>
      <c r="AB46" s="806"/>
      <c r="AC46" s="233"/>
      <c r="AD46" s="430">
        <f t="shared" si="7"/>
        <v>56.46408839779006</v>
      </c>
      <c r="AE46" s="565"/>
    </row>
    <row r="47" spans="1:31" ht="15" customHeight="1">
      <c r="A47" s="569">
        <v>20</v>
      </c>
      <c r="B47" s="650" t="s">
        <v>434</v>
      </c>
      <c r="C47" s="840" t="s">
        <v>96</v>
      </c>
      <c r="D47" s="877">
        <v>30636</v>
      </c>
      <c r="E47" s="691" t="s">
        <v>105</v>
      </c>
      <c r="F47" s="529" t="s">
        <v>435</v>
      </c>
      <c r="G47" s="830"/>
      <c r="H47" s="716"/>
      <c r="I47" s="830"/>
      <c r="J47" s="432"/>
      <c r="K47" s="261">
        <v>0.244282</v>
      </c>
      <c r="L47" s="262">
        <v>146</v>
      </c>
      <c r="M47" s="420">
        <f t="shared" si="8"/>
        <v>56.46408839779006</v>
      </c>
      <c r="N47" s="460"/>
      <c r="O47" s="460"/>
      <c r="P47" s="274"/>
      <c r="Q47" s="171"/>
      <c r="R47" s="266"/>
      <c r="S47" s="420"/>
      <c r="T47" s="271"/>
      <c r="U47" s="271"/>
      <c r="V47" s="243"/>
      <c r="W47" s="237"/>
      <c r="X47" s="238"/>
      <c r="Y47" s="239"/>
      <c r="Z47" s="815"/>
      <c r="AA47" s="815"/>
      <c r="AB47" s="815"/>
      <c r="AC47" s="419"/>
      <c r="AD47" s="605">
        <f t="shared" si="7"/>
        <v>56.46408839779006</v>
      </c>
      <c r="AE47" s="564">
        <v>20</v>
      </c>
    </row>
    <row r="48" spans="1:31" ht="15" customHeight="1" thickBot="1">
      <c r="A48" s="570"/>
      <c r="B48" s="651" t="s">
        <v>436</v>
      </c>
      <c r="C48" s="841" t="s">
        <v>96</v>
      </c>
      <c r="D48" s="878">
        <v>32367</v>
      </c>
      <c r="E48" s="690" t="s">
        <v>105</v>
      </c>
      <c r="F48" s="530"/>
      <c r="G48" s="769"/>
      <c r="H48" s="718"/>
      <c r="I48" s="769"/>
      <c r="J48" s="431"/>
      <c r="K48" s="258">
        <v>0.244282</v>
      </c>
      <c r="L48" s="259">
        <v>146</v>
      </c>
      <c r="M48" s="233">
        <f t="shared" si="8"/>
        <v>56.46408839779006</v>
      </c>
      <c r="N48" s="426"/>
      <c r="O48" s="426"/>
      <c r="P48" s="99"/>
      <c r="Q48" s="114"/>
      <c r="R48" s="97"/>
      <c r="S48" s="233"/>
      <c r="T48" s="98"/>
      <c r="U48" s="98"/>
      <c r="V48" s="29"/>
      <c r="W48" s="35"/>
      <c r="X48" s="36"/>
      <c r="Y48" s="38"/>
      <c r="Z48" s="806"/>
      <c r="AA48" s="806"/>
      <c r="AB48" s="806"/>
      <c r="AC48" s="233"/>
      <c r="AD48" s="430">
        <f t="shared" si="7"/>
        <v>56.46408839779006</v>
      </c>
      <c r="AE48" s="565"/>
    </row>
    <row r="49" spans="1:31" ht="24.75" customHeight="1">
      <c r="A49" s="582">
        <v>21</v>
      </c>
      <c r="B49" s="390" t="s">
        <v>733</v>
      </c>
      <c r="C49" s="447" t="s">
        <v>33</v>
      </c>
      <c r="D49" s="399">
        <v>38597</v>
      </c>
      <c r="E49" s="692" t="s">
        <v>387</v>
      </c>
      <c r="F49" s="588" t="s">
        <v>732</v>
      </c>
      <c r="G49" s="719" t="s">
        <v>389</v>
      </c>
      <c r="H49" s="716"/>
      <c r="I49" s="832" t="s">
        <v>735</v>
      </c>
      <c r="J49" s="428"/>
      <c r="K49" s="261"/>
      <c r="L49" s="262"/>
      <c r="M49" s="420"/>
      <c r="N49" s="271"/>
      <c r="O49" s="271"/>
      <c r="P49" s="274"/>
      <c r="Q49" s="171"/>
      <c r="R49" s="266"/>
      <c r="S49" s="420"/>
      <c r="T49" s="271"/>
      <c r="U49" s="271"/>
      <c r="V49" s="243"/>
      <c r="W49" s="237"/>
      <c r="X49" s="238"/>
      <c r="Y49" s="239"/>
      <c r="Z49" s="815"/>
      <c r="AA49" s="818">
        <v>0.24430555555555555</v>
      </c>
      <c r="AB49" s="434">
        <v>154</v>
      </c>
      <c r="AC49" s="420">
        <f t="shared" si="9"/>
        <v>51.33333333333333</v>
      </c>
      <c r="AD49" s="433">
        <f>M49+P49+S49+AC49</f>
        <v>51.33333333333333</v>
      </c>
      <c r="AE49" s="564">
        <v>21</v>
      </c>
    </row>
    <row r="50" spans="1:31" ht="28.5" customHeight="1" thickBot="1">
      <c r="A50" s="583"/>
      <c r="B50" s="874" t="s">
        <v>734</v>
      </c>
      <c r="C50" s="839" t="s">
        <v>96</v>
      </c>
      <c r="D50" s="381">
        <v>38638</v>
      </c>
      <c r="E50" s="726" t="s">
        <v>387</v>
      </c>
      <c r="F50" s="589"/>
      <c r="G50" s="403" t="s">
        <v>389</v>
      </c>
      <c r="H50" s="718"/>
      <c r="I50" s="400" t="s">
        <v>736</v>
      </c>
      <c r="J50" s="431"/>
      <c r="K50" s="258"/>
      <c r="L50" s="259"/>
      <c r="M50" s="233"/>
      <c r="N50" s="98"/>
      <c r="O50" s="98"/>
      <c r="P50" s="99"/>
      <c r="Q50" s="114"/>
      <c r="R50" s="97"/>
      <c r="S50" s="233"/>
      <c r="T50" s="98"/>
      <c r="U50" s="98"/>
      <c r="V50" s="29"/>
      <c r="W50" s="35"/>
      <c r="X50" s="36"/>
      <c r="Y50" s="38"/>
      <c r="Z50" s="806"/>
      <c r="AA50" s="807">
        <v>0.24430555555555555</v>
      </c>
      <c r="AB50" s="806">
        <v>154</v>
      </c>
      <c r="AC50" s="233">
        <f t="shared" si="9"/>
        <v>51.33333333333333</v>
      </c>
      <c r="AD50" s="430">
        <f>M50+P50+S50+AC50</f>
        <v>51.33333333333333</v>
      </c>
      <c r="AE50" s="565"/>
    </row>
    <row r="51" spans="1:31" ht="15" customHeight="1">
      <c r="A51" s="584">
        <v>22</v>
      </c>
      <c r="B51" s="857" t="s">
        <v>52</v>
      </c>
      <c r="C51" s="837" t="s">
        <v>24</v>
      </c>
      <c r="D51" s="384">
        <v>37065</v>
      </c>
      <c r="E51" s="684" t="s">
        <v>14</v>
      </c>
      <c r="F51" s="529" t="s">
        <v>737</v>
      </c>
      <c r="G51" s="735"/>
      <c r="H51" s="753"/>
      <c r="I51" s="713" t="s">
        <v>418</v>
      </c>
      <c r="J51" s="428"/>
      <c r="K51" s="310"/>
      <c r="L51" s="350"/>
      <c r="M51" s="225"/>
      <c r="N51" s="88"/>
      <c r="O51" s="88"/>
      <c r="P51" s="89"/>
      <c r="Q51" s="103"/>
      <c r="R51" s="152"/>
      <c r="S51" s="225"/>
      <c r="T51" s="88"/>
      <c r="U51" s="88"/>
      <c r="V51" s="23"/>
      <c r="W51" s="41"/>
      <c r="X51" s="10"/>
      <c r="Y51" s="39"/>
      <c r="Z51" s="435"/>
      <c r="AA51" s="819">
        <v>0.24579861111111112</v>
      </c>
      <c r="AB51" s="435">
        <v>149</v>
      </c>
      <c r="AC51" s="420">
        <f t="shared" si="9"/>
        <v>49.66666666666667</v>
      </c>
      <c r="AD51" s="433">
        <f>M51+P51+S51+AC51</f>
        <v>49.66666666666667</v>
      </c>
      <c r="AE51" s="564">
        <v>22</v>
      </c>
    </row>
    <row r="52" spans="1:31" ht="15" customHeight="1" thickBot="1">
      <c r="A52" s="585"/>
      <c r="B52" s="858" t="s">
        <v>47</v>
      </c>
      <c r="C52" s="838" t="s">
        <v>24</v>
      </c>
      <c r="D52" s="378">
        <v>37110</v>
      </c>
      <c r="E52" s="686" t="s">
        <v>10</v>
      </c>
      <c r="F52" s="530"/>
      <c r="G52" s="749"/>
      <c r="H52" s="737"/>
      <c r="I52" s="736" t="s">
        <v>11</v>
      </c>
      <c r="J52" s="428"/>
      <c r="K52" s="258"/>
      <c r="L52" s="259"/>
      <c r="M52" s="233"/>
      <c r="N52" s="98"/>
      <c r="O52" s="98"/>
      <c r="P52" s="99"/>
      <c r="Q52" s="114"/>
      <c r="R52" s="97"/>
      <c r="S52" s="233"/>
      <c r="T52" s="98"/>
      <c r="U52" s="98"/>
      <c r="V52" s="29"/>
      <c r="W52" s="35"/>
      <c r="X52" s="36"/>
      <c r="Y52" s="38"/>
      <c r="Z52" s="806"/>
      <c r="AA52" s="807">
        <v>0.24579861111111112</v>
      </c>
      <c r="AB52" s="806">
        <v>149</v>
      </c>
      <c r="AC52" s="233">
        <f t="shared" si="9"/>
        <v>49.66666666666667</v>
      </c>
      <c r="AD52" s="430">
        <f>M52+P52+S52+AC52</f>
        <v>49.66666666666667</v>
      </c>
      <c r="AE52" s="565"/>
    </row>
    <row r="53" spans="1:31" ht="15" customHeight="1">
      <c r="A53" s="569">
        <v>23</v>
      </c>
      <c r="B53" s="870" t="s">
        <v>126</v>
      </c>
      <c r="C53" s="449" t="s">
        <v>24</v>
      </c>
      <c r="D53" s="882">
        <v>34865</v>
      </c>
      <c r="E53" s="693" t="s">
        <v>21</v>
      </c>
      <c r="F53" s="529" t="s">
        <v>269</v>
      </c>
      <c r="G53" s="689" t="s">
        <v>226</v>
      </c>
      <c r="H53" s="777"/>
      <c r="I53" s="689" t="s">
        <v>437</v>
      </c>
      <c r="J53" s="421"/>
      <c r="K53" s="271"/>
      <c r="L53" s="271"/>
      <c r="M53" s="420"/>
      <c r="N53" s="618">
        <v>0.492731</v>
      </c>
      <c r="O53" s="412">
        <v>116</v>
      </c>
      <c r="P53" s="273">
        <f>O53/197*80</f>
        <v>47.10659898477157</v>
      </c>
      <c r="Q53" s="271"/>
      <c r="R53" s="271"/>
      <c r="S53" s="274"/>
      <c r="T53" s="271"/>
      <c r="U53" s="271"/>
      <c r="V53" s="243"/>
      <c r="W53" s="238"/>
      <c r="X53" s="238"/>
      <c r="Y53" s="243"/>
      <c r="Z53" s="815"/>
      <c r="AA53" s="815"/>
      <c r="AB53" s="815"/>
      <c r="AC53" s="420"/>
      <c r="AD53" s="433">
        <f t="shared" si="7"/>
        <v>47.10659898477157</v>
      </c>
      <c r="AE53" s="564">
        <v>23</v>
      </c>
    </row>
    <row r="54" spans="1:31" ht="16.5" customHeight="1" thickBot="1">
      <c r="A54" s="570"/>
      <c r="B54" s="868" t="s">
        <v>195</v>
      </c>
      <c r="C54" s="839" t="s">
        <v>12</v>
      </c>
      <c r="D54" s="876">
        <v>26017</v>
      </c>
      <c r="E54" s="726" t="s">
        <v>21</v>
      </c>
      <c r="F54" s="530"/>
      <c r="G54" s="768" t="s">
        <v>226</v>
      </c>
      <c r="H54" s="737"/>
      <c r="I54" s="768" t="s">
        <v>820</v>
      </c>
      <c r="J54" s="93"/>
      <c r="K54" s="98"/>
      <c r="L54" s="98"/>
      <c r="M54" s="233"/>
      <c r="N54" s="810">
        <v>0.492731</v>
      </c>
      <c r="O54" s="811">
        <v>116</v>
      </c>
      <c r="P54" s="95">
        <f>O54/197*80</f>
        <v>47.10659898477157</v>
      </c>
      <c r="Q54" s="98"/>
      <c r="R54" s="98"/>
      <c r="S54" s="99"/>
      <c r="T54" s="98"/>
      <c r="U54" s="98"/>
      <c r="V54" s="29"/>
      <c r="W54" s="36"/>
      <c r="X54" s="36"/>
      <c r="Y54" s="29"/>
      <c r="Z54" s="806"/>
      <c r="AA54" s="806"/>
      <c r="AB54" s="806"/>
      <c r="AC54" s="233"/>
      <c r="AD54" s="430">
        <f t="shared" si="7"/>
        <v>47.10659898477157</v>
      </c>
      <c r="AE54" s="565"/>
    </row>
    <row r="55" spans="1:31" ht="15" customHeight="1">
      <c r="A55" s="569">
        <v>24</v>
      </c>
      <c r="B55" s="875" t="s">
        <v>738</v>
      </c>
      <c r="C55" s="846" t="s">
        <v>12</v>
      </c>
      <c r="D55" s="884">
        <v>33087</v>
      </c>
      <c r="E55" s="847" t="s">
        <v>21</v>
      </c>
      <c r="F55" s="555" t="s">
        <v>821</v>
      </c>
      <c r="G55" s="719" t="s">
        <v>226</v>
      </c>
      <c r="H55" s="777"/>
      <c r="I55" s="719" t="s">
        <v>23</v>
      </c>
      <c r="J55" s="421"/>
      <c r="K55" s="271"/>
      <c r="L55" s="271"/>
      <c r="M55" s="420"/>
      <c r="N55" s="261"/>
      <c r="O55" s="262"/>
      <c r="P55" s="273"/>
      <c r="Q55" s="271"/>
      <c r="R55" s="271"/>
      <c r="S55" s="274"/>
      <c r="T55" s="271"/>
      <c r="U55" s="271"/>
      <c r="V55" s="243"/>
      <c r="W55" s="238"/>
      <c r="X55" s="238"/>
      <c r="Y55" s="243"/>
      <c r="Z55" s="815"/>
      <c r="AA55" s="818">
        <v>0.24306712962962962</v>
      </c>
      <c r="AB55" s="815">
        <v>140</v>
      </c>
      <c r="AC55" s="420">
        <f t="shared" si="9"/>
        <v>46.666666666666664</v>
      </c>
      <c r="AD55" s="433">
        <f>M55+P55+S55+AC55</f>
        <v>46.666666666666664</v>
      </c>
      <c r="AE55" s="564">
        <v>24</v>
      </c>
    </row>
    <row r="56" spans="1:31" ht="15" customHeight="1" thickBot="1">
      <c r="A56" s="570"/>
      <c r="B56" s="654" t="s">
        <v>739</v>
      </c>
      <c r="C56" s="844" t="s">
        <v>33</v>
      </c>
      <c r="D56" s="396">
        <v>33256</v>
      </c>
      <c r="E56" s="456" t="s">
        <v>21</v>
      </c>
      <c r="F56" s="556"/>
      <c r="G56" s="403" t="s">
        <v>226</v>
      </c>
      <c r="H56" s="737"/>
      <c r="I56" s="400" t="s">
        <v>219</v>
      </c>
      <c r="J56" s="93"/>
      <c r="K56" s="98"/>
      <c r="L56" s="98"/>
      <c r="M56" s="233"/>
      <c r="N56" s="258"/>
      <c r="O56" s="259"/>
      <c r="P56" s="95"/>
      <c r="Q56" s="98"/>
      <c r="R56" s="98"/>
      <c r="S56" s="99"/>
      <c r="T56" s="98"/>
      <c r="U56" s="98"/>
      <c r="V56" s="29"/>
      <c r="W56" s="36"/>
      <c r="X56" s="36"/>
      <c r="Y56" s="29"/>
      <c r="Z56" s="806"/>
      <c r="AA56" s="807">
        <v>0.24306712962962962</v>
      </c>
      <c r="AB56" s="806">
        <v>140</v>
      </c>
      <c r="AC56" s="233">
        <f t="shared" si="9"/>
        <v>46.666666666666664</v>
      </c>
      <c r="AD56" s="430">
        <f>M56+P56+S56+AC56</f>
        <v>46.666666666666664</v>
      </c>
      <c r="AE56" s="565"/>
    </row>
    <row r="57" spans="1:31" ht="15" customHeight="1">
      <c r="A57" s="569">
        <v>25</v>
      </c>
      <c r="B57" s="668" t="s">
        <v>152</v>
      </c>
      <c r="C57" s="840" t="s">
        <v>96</v>
      </c>
      <c r="D57" s="877">
        <v>19409</v>
      </c>
      <c r="E57" s="691" t="s">
        <v>21</v>
      </c>
      <c r="F57" s="529" t="s">
        <v>438</v>
      </c>
      <c r="G57" s="739" t="s">
        <v>79</v>
      </c>
      <c r="H57" s="740"/>
      <c r="I57" s="824"/>
      <c r="J57" s="145"/>
      <c r="K57" s="88"/>
      <c r="L57" s="88"/>
      <c r="M57" s="89"/>
      <c r="N57" s="307">
        <v>0.355949</v>
      </c>
      <c r="O57" s="352">
        <v>61</v>
      </c>
      <c r="P57" s="87">
        <f>O57/197*80</f>
        <v>24.77157360406091</v>
      </c>
      <c r="Q57" s="305" t="s">
        <v>439</v>
      </c>
      <c r="R57" s="350">
        <v>56</v>
      </c>
      <c r="S57" s="87">
        <f>R57/256*100</f>
        <v>21.875</v>
      </c>
      <c r="T57" s="88"/>
      <c r="U57" s="88"/>
      <c r="V57" s="23"/>
      <c r="W57" s="10"/>
      <c r="X57" s="10"/>
      <c r="Y57" s="23"/>
      <c r="Z57" s="435"/>
      <c r="AA57" s="435"/>
      <c r="AB57" s="435"/>
      <c r="AC57" s="420"/>
      <c r="AD57" s="454">
        <f t="shared" si="7"/>
        <v>46.64657360406091</v>
      </c>
      <c r="AE57" s="564">
        <v>25</v>
      </c>
    </row>
    <row r="58" spans="1:31" ht="15" customHeight="1" thickBot="1">
      <c r="A58" s="570"/>
      <c r="B58" s="665" t="s">
        <v>80</v>
      </c>
      <c r="C58" s="841" t="s">
        <v>96</v>
      </c>
      <c r="D58" s="878">
        <v>22575</v>
      </c>
      <c r="E58" s="690" t="s">
        <v>21</v>
      </c>
      <c r="F58" s="530"/>
      <c r="G58" s="742" t="s">
        <v>79</v>
      </c>
      <c r="H58" s="833"/>
      <c r="I58" s="834"/>
      <c r="J58" s="244"/>
      <c r="K58" s="109"/>
      <c r="L58" s="109"/>
      <c r="M58" s="86"/>
      <c r="N58" s="308">
        <v>0.355949</v>
      </c>
      <c r="O58" s="353">
        <v>61</v>
      </c>
      <c r="P58" s="71">
        <f>O58/197*80</f>
        <v>24.77157360406091</v>
      </c>
      <c r="Q58" s="302" t="s">
        <v>440</v>
      </c>
      <c r="R58" s="248">
        <v>56</v>
      </c>
      <c r="S58" s="71">
        <f>R58/256*100</f>
        <v>21.875</v>
      </c>
      <c r="T58" s="109"/>
      <c r="U58" s="109"/>
      <c r="V58" s="30"/>
      <c r="W58" s="11"/>
      <c r="X58" s="11"/>
      <c r="Y58" s="30"/>
      <c r="Z58" s="812"/>
      <c r="AA58" s="812"/>
      <c r="AB58" s="812"/>
      <c r="AC58" s="233"/>
      <c r="AD58" s="430">
        <f t="shared" si="7"/>
        <v>46.64657360406091</v>
      </c>
      <c r="AE58" s="565"/>
    </row>
    <row r="59" spans="1:31" ht="15" customHeight="1">
      <c r="A59" s="571">
        <v>26</v>
      </c>
      <c r="B59" s="656" t="s">
        <v>152</v>
      </c>
      <c r="C59" s="837" t="s">
        <v>96</v>
      </c>
      <c r="D59" s="384">
        <v>19409</v>
      </c>
      <c r="E59" s="684" t="s">
        <v>21</v>
      </c>
      <c r="F59" s="529" t="s">
        <v>438</v>
      </c>
      <c r="G59" s="735" t="s">
        <v>79</v>
      </c>
      <c r="H59" s="734"/>
      <c r="I59" s="735"/>
      <c r="J59" s="44"/>
      <c r="K59" s="256">
        <v>0.234606</v>
      </c>
      <c r="L59" s="257">
        <v>109</v>
      </c>
      <c r="M59" s="226">
        <f aca="true" t="shared" si="10" ref="M59:M64">L59/181*70</f>
        <v>42.15469613259668</v>
      </c>
      <c r="N59" s="137"/>
      <c r="O59" s="137"/>
      <c r="P59" s="50"/>
      <c r="Q59" s="49"/>
      <c r="R59" s="49"/>
      <c r="S59" s="50"/>
      <c r="T59" s="49"/>
      <c r="U59" s="49"/>
      <c r="V59" s="26"/>
      <c r="W59" s="33"/>
      <c r="X59" s="34"/>
      <c r="Y59" s="37"/>
      <c r="Z59" s="438"/>
      <c r="AA59" s="438"/>
      <c r="AB59" s="438"/>
      <c r="AC59" s="419"/>
      <c r="AD59" s="429">
        <f t="shared" si="7"/>
        <v>42.15469613259668</v>
      </c>
      <c r="AE59" s="564">
        <v>26</v>
      </c>
    </row>
    <row r="60" spans="1:31" ht="15" customHeight="1" thickBot="1">
      <c r="A60" s="572"/>
      <c r="B60" s="655" t="s">
        <v>78</v>
      </c>
      <c r="C60" s="842" t="s">
        <v>96</v>
      </c>
      <c r="D60" s="879">
        <v>22950</v>
      </c>
      <c r="E60" s="688" t="s">
        <v>21</v>
      </c>
      <c r="F60" s="531"/>
      <c r="G60" s="746" t="s">
        <v>79</v>
      </c>
      <c r="H60" s="715"/>
      <c r="I60" s="746"/>
      <c r="J60" s="54"/>
      <c r="K60" s="309">
        <v>0.234606</v>
      </c>
      <c r="L60" s="345">
        <v>109</v>
      </c>
      <c r="M60" s="223">
        <f t="shared" si="10"/>
        <v>42.15469613259668</v>
      </c>
      <c r="N60" s="79"/>
      <c r="O60" s="79"/>
      <c r="P60" s="57"/>
      <c r="Q60" s="56"/>
      <c r="R60" s="56"/>
      <c r="S60" s="57"/>
      <c r="T60" s="56"/>
      <c r="U60" s="56"/>
      <c r="V60" s="19"/>
      <c r="W60" s="35"/>
      <c r="X60" s="36"/>
      <c r="Y60" s="38"/>
      <c r="Z60" s="806"/>
      <c r="AA60" s="816"/>
      <c r="AB60" s="816"/>
      <c r="AC60" s="224"/>
      <c r="AD60" s="452">
        <f t="shared" si="7"/>
        <v>42.15469613259668</v>
      </c>
      <c r="AE60" s="568"/>
    </row>
    <row r="61" spans="1:31" ht="15" customHeight="1" thickBot="1">
      <c r="A61" s="573"/>
      <c r="B61" s="657" t="s">
        <v>441</v>
      </c>
      <c r="C61" s="838" t="s">
        <v>96</v>
      </c>
      <c r="D61" s="378">
        <v>22571</v>
      </c>
      <c r="E61" s="686" t="s">
        <v>21</v>
      </c>
      <c r="F61" s="530"/>
      <c r="G61" s="738" t="s">
        <v>87</v>
      </c>
      <c r="H61" s="737"/>
      <c r="I61" s="738" t="s">
        <v>442</v>
      </c>
      <c r="J61" s="93"/>
      <c r="K61" s="258">
        <v>0.234606</v>
      </c>
      <c r="L61" s="259">
        <v>109</v>
      </c>
      <c r="M61" s="233">
        <f t="shared" si="10"/>
        <v>42.15469613259668</v>
      </c>
      <c r="N61" s="147"/>
      <c r="O61" s="147"/>
      <c r="P61" s="99"/>
      <c r="Q61" s="98"/>
      <c r="R61" s="98"/>
      <c r="S61" s="99"/>
      <c r="T61" s="98"/>
      <c r="U61" s="98"/>
      <c r="V61" s="29"/>
      <c r="W61" s="227"/>
      <c r="X61" s="228"/>
      <c r="Y61" s="229"/>
      <c r="Z61" s="814"/>
      <c r="AA61" s="814"/>
      <c r="AB61" s="814"/>
      <c r="AC61" s="233"/>
      <c r="AD61" s="430">
        <f t="shared" si="7"/>
        <v>42.15469613259668</v>
      </c>
      <c r="AE61" s="565"/>
    </row>
    <row r="62" spans="1:31" ht="15" customHeight="1" thickBot="1">
      <c r="A62" s="574">
        <v>27</v>
      </c>
      <c r="B62" s="650" t="s">
        <v>52</v>
      </c>
      <c r="C62" s="840" t="s">
        <v>24</v>
      </c>
      <c r="D62" s="877">
        <v>37065</v>
      </c>
      <c r="E62" s="691" t="s">
        <v>14</v>
      </c>
      <c r="F62" s="534" t="s">
        <v>443</v>
      </c>
      <c r="G62" s="741" t="s">
        <v>53</v>
      </c>
      <c r="H62" s="740"/>
      <c r="I62" s="741" t="s">
        <v>418</v>
      </c>
      <c r="J62" s="145"/>
      <c r="K62" s="310">
        <v>0.211991</v>
      </c>
      <c r="L62" s="350">
        <v>107</v>
      </c>
      <c r="M62" s="225">
        <f t="shared" si="10"/>
        <v>41.38121546961326</v>
      </c>
      <c r="N62" s="141"/>
      <c r="O62" s="141"/>
      <c r="P62" s="89"/>
      <c r="Q62" s="88"/>
      <c r="R62" s="88"/>
      <c r="S62" s="89"/>
      <c r="T62" s="88"/>
      <c r="U62" s="88"/>
      <c r="V62" s="23"/>
      <c r="W62" s="237"/>
      <c r="X62" s="238"/>
      <c r="Y62" s="239"/>
      <c r="Z62" s="815"/>
      <c r="AA62" s="815"/>
      <c r="AB62" s="815"/>
      <c r="AC62" s="419"/>
      <c r="AD62" s="429">
        <f t="shared" si="7"/>
        <v>41.38121546961326</v>
      </c>
      <c r="AE62" s="564">
        <v>27</v>
      </c>
    </row>
    <row r="63" spans="1:31" ht="15" customHeight="1">
      <c r="A63" s="575"/>
      <c r="B63" s="648" t="s">
        <v>200</v>
      </c>
      <c r="C63" s="841" t="s">
        <v>96</v>
      </c>
      <c r="D63" s="878">
        <v>37999</v>
      </c>
      <c r="E63" s="690" t="s">
        <v>19</v>
      </c>
      <c r="F63" s="559"/>
      <c r="G63" s="744" t="s">
        <v>20</v>
      </c>
      <c r="H63" s="766"/>
      <c r="I63" s="766" t="s">
        <v>444</v>
      </c>
      <c r="J63" s="76"/>
      <c r="K63" s="247">
        <v>0.211991</v>
      </c>
      <c r="L63" s="248">
        <v>107</v>
      </c>
      <c r="M63" s="224">
        <f t="shared" si="10"/>
        <v>41.38121546961326</v>
      </c>
      <c r="N63" s="85"/>
      <c r="O63" s="85"/>
      <c r="P63" s="86"/>
      <c r="Q63" s="56"/>
      <c r="R63" s="56"/>
      <c r="S63" s="57"/>
      <c r="T63" s="56"/>
      <c r="U63" s="56"/>
      <c r="V63" s="19"/>
      <c r="W63" s="33"/>
      <c r="X63" s="34"/>
      <c r="Y63" s="37"/>
      <c r="Z63" s="438"/>
      <c r="AA63" s="816"/>
      <c r="AB63" s="816"/>
      <c r="AC63" s="224"/>
      <c r="AD63" s="452">
        <f t="shared" si="7"/>
        <v>41.38121546961326</v>
      </c>
      <c r="AE63" s="568"/>
    </row>
    <row r="64" spans="1:31" ht="15" customHeight="1" thickBot="1">
      <c r="A64" s="576"/>
      <c r="B64" s="651" t="s">
        <v>201</v>
      </c>
      <c r="C64" s="848" t="s">
        <v>12</v>
      </c>
      <c r="D64" s="885">
        <v>37714</v>
      </c>
      <c r="E64" s="733" t="s">
        <v>19</v>
      </c>
      <c r="F64" s="535"/>
      <c r="G64" s="766" t="s">
        <v>20</v>
      </c>
      <c r="H64" s="766"/>
      <c r="I64" s="766" t="s">
        <v>466</v>
      </c>
      <c r="J64" s="76"/>
      <c r="K64" s="247">
        <v>0.211991</v>
      </c>
      <c r="L64" s="248">
        <v>107</v>
      </c>
      <c r="M64" s="224">
        <f t="shared" si="10"/>
        <v>41.38121546961326</v>
      </c>
      <c r="N64" s="109"/>
      <c r="O64" s="109"/>
      <c r="P64" s="86"/>
      <c r="Q64" s="109"/>
      <c r="R64" s="109"/>
      <c r="S64" s="86"/>
      <c r="T64" s="109"/>
      <c r="U64" s="109"/>
      <c r="V64" s="30"/>
      <c r="W64" s="42"/>
      <c r="X64" s="11"/>
      <c r="Y64" s="40"/>
      <c r="Z64" s="812"/>
      <c r="AA64" s="812"/>
      <c r="AB64" s="812"/>
      <c r="AC64" s="224"/>
      <c r="AD64" s="457">
        <f t="shared" si="7"/>
        <v>41.38121546961326</v>
      </c>
      <c r="AE64" s="565"/>
    </row>
    <row r="65" spans="1:31" ht="15.75" customHeight="1">
      <c r="A65" s="571">
        <v>28</v>
      </c>
      <c r="B65" s="440" t="s">
        <v>740</v>
      </c>
      <c r="C65" s="849" t="s">
        <v>12</v>
      </c>
      <c r="D65" s="886">
        <v>37985</v>
      </c>
      <c r="E65" s="437" t="s">
        <v>65</v>
      </c>
      <c r="F65" s="557" t="s">
        <v>283</v>
      </c>
      <c r="G65" s="753" t="s">
        <v>89</v>
      </c>
      <c r="H65" s="753"/>
      <c r="I65" s="753" t="s">
        <v>742</v>
      </c>
      <c r="J65" s="52"/>
      <c r="K65" s="256"/>
      <c r="L65" s="257"/>
      <c r="M65" s="226"/>
      <c r="N65" s="49"/>
      <c r="O65" s="49"/>
      <c r="P65" s="50"/>
      <c r="Q65" s="49"/>
      <c r="R65" s="49"/>
      <c r="S65" s="50"/>
      <c r="T65" s="49"/>
      <c r="U65" s="49"/>
      <c r="V65" s="26"/>
      <c r="W65" s="33"/>
      <c r="X65" s="34"/>
      <c r="Y65" s="37"/>
      <c r="Z65" s="438"/>
      <c r="AA65" s="439">
        <v>0.22961805555555556</v>
      </c>
      <c r="AB65" s="438">
        <v>118</v>
      </c>
      <c r="AC65" s="419">
        <f t="shared" si="9"/>
        <v>39.333333333333336</v>
      </c>
      <c r="AD65" s="429">
        <f aca="true" t="shared" si="11" ref="AD65:AD79">M65+P65+S65+AC65</f>
        <v>39.333333333333336</v>
      </c>
      <c r="AE65" s="564">
        <v>28</v>
      </c>
    </row>
    <row r="66" spans="1:31" ht="15" customHeight="1" thickBot="1">
      <c r="A66" s="573"/>
      <c r="B66" s="804" t="s">
        <v>741</v>
      </c>
      <c r="C66" s="848" t="s">
        <v>12</v>
      </c>
      <c r="D66" s="887">
        <v>38494</v>
      </c>
      <c r="E66" s="724" t="s">
        <v>65</v>
      </c>
      <c r="F66" s="558"/>
      <c r="G66" s="766" t="s">
        <v>89</v>
      </c>
      <c r="H66" s="766"/>
      <c r="I66" s="766" t="s">
        <v>742</v>
      </c>
      <c r="J66" s="76"/>
      <c r="K66" s="247"/>
      <c r="L66" s="248"/>
      <c r="M66" s="224"/>
      <c r="N66" s="109"/>
      <c r="O66" s="109"/>
      <c r="P66" s="86"/>
      <c r="Q66" s="109"/>
      <c r="R66" s="109"/>
      <c r="S66" s="86"/>
      <c r="T66" s="109"/>
      <c r="U66" s="109"/>
      <c r="V66" s="30"/>
      <c r="W66" s="42"/>
      <c r="X66" s="11"/>
      <c r="Y66" s="40"/>
      <c r="Z66" s="812"/>
      <c r="AA66" s="821">
        <v>0.22961805555555556</v>
      </c>
      <c r="AB66" s="812">
        <v>118</v>
      </c>
      <c r="AC66" s="224">
        <f t="shared" si="9"/>
        <v>39.333333333333336</v>
      </c>
      <c r="AD66" s="457">
        <f t="shared" si="11"/>
        <v>39.333333333333336</v>
      </c>
      <c r="AE66" s="565"/>
    </row>
    <row r="67" spans="1:31" ht="15" customHeight="1">
      <c r="A67" s="569">
        <v>29</v>
      </c>
      <c r="B67" s="440" t="s">
        <v>743</v>
      </c>
      <c r="C67" s="849" t="s">
        <v>12</v>
      </c>
      <c r="D67" s="886">
        <v>32172</v>
      </c>
      <c r="E67" s="437" t="s">
        <v>746</v>
      </c>
      <c r="F67" s="541" t="s">
        <v>747</v>
      </c>
      <c r="G67" s="753" t="s">
        <v>745</v>
      </c>
      <c r="H67" s="753"/>
      <c r="I67" s="753" t="s">
        <v>748</v>
      </c>
      <c r="J67" s="52"/>
      <c r="K67" s="256"/>
      <c r="L67" s="257"/>
      <c r="M67" s="226"/>
      <c r="N67" s="49"/>
      <c r="O67" s="49"/>
      <c r="P67" s="50"/>
      <c r="Q67" s="49"/>
      <c r="R67" s="49"/>
      <c r="S67" s="50"/>
      <c r="T67" s="49"/>
      <c r="U67" s="49"/>
      <c r="V67" s="26"/>
      <c r="W67" s="33"/>
      <c r="X67" s="34"/>
      <c r="Y67" s="37"/>
      <c r="Z67" s="438"/>
      <c r="AA67" s="439">
        <v>0.22766203703703702</v>
      </c>
      <c r="AB67" s="438">
        <v>114</v>
      </c>
      <c r="AC67" s="419">
        <f t="shared" si="9"/>
        <v>38</v>
      </c>
      <c r="AD67" s="429">
        <f t="shared" si="11"/>
        <v>38</v>
      </c>
      <c r="AE67" s="564">
        <v>29</v>
      </c>
    </row>
    <row r="68" spans="1:31" ht="15" customHeight="1" thickBot="1">
      <c r="A68" s="570"/>
      <c r="B68" s="804" t="s">
        <v>744</v>
      </c>
      <c r="C68" s="848" t="s">
        <v>24</v>
      </c>
      <c r="D68" s="887">
        <v>29101</v>
      </c>
      <c r="E68" s="724" t="s">
        <v>746</v>
      </c>
      <c r="F68" s="542"/>
      <c r="G68" s="766" t="s">
        <v>745</v>
      </c>
      <c r="H68" s="766"/>
      <c r="I68" s="766" t="s">
        <v>749</v>
      </c>
      <c r="J68" s="76"/>
      <c r="K68" s="247"/>
      <c r="L68" s="248"/>
      <c r="M68" s="224"/>
      <c r="N68" s="109"/>
      <c r="O68" s="109"/>
      <c r="P68" s="86"/>
      <c r="Q68" s="109"/>
      <c r="R68" s="109"/>
      <c r="S68" s="86"/>
      <c r="T68" s="109"/>
      <c r="U68" s="109"/>
      <c r="V68" s="30"/>
      <c r="W68" s="42"/>
      <c r="X68" s="11"/>
      <c r="Y68" s="40"/>
      <c r="Z68" s="812"/>
      <c r="AA68" s="821">
        <v>0.22766203703703702</v>
      </c>
      <c r="AB68" s="812">
        <v>114</v>
      </c>
      <c r="AC68" s="224">
        <f t="shared" si="9"/>
        <v>38</v>
      </c>
      <c r="AD68" s="457">
        <f t="shared" si="11"/>
        <v>38</v>
      </c>
      <c r="AE68" s="565"/>
    </row>
    <row r="69" spans="1:31" ht="15" customHeight="1">
      <c r="A69" s="569">
        <v>30</v>
      </c>
      <c r="B69" s="656" t="s">
        <v>649</v>
      </c>
      <c r="C69" s="849" t="s">
        <v>12</v>
      </c>
      <c r="D69" s="888">
        <v>29644</v>
      </c>
      <c r="E69" s="455" t="s">
        <v>26</v>
      </c>
      <c r="F69" s="541" t="s">
        <v>751</v>
      </c>
      <c r="G69" s="734"/>
      <c r="H69" s="734"/>
      <c r="I69" s="401" t="s">
        <v>752</v>
      </c>
      <c r="J69" s="441"/>
      <c r="K69" s="256"/>
      <c r="L69" s="257"/>
      <c r="M69" s="226"/>
      <c r="N69" s="49"/>
      <c r="O69" s="49"/>
      <c r="P69" s="50"/>
      <c r="Q69" s="49"/>
      <c r="R69" s="49"/>
      <c r="S69" s="50"/>
      <c r="T69" s="49"/>
      <c r="U69" s="49"/>
      <c r="V69" s="26"/>
      <c r="W69" s="33"/>
      <c r="X69" s="34"/>
      <c r="Y69" s="37"/>
      <c r="Z69" s="438"/>
      <c r="AA69" s="439">
        <v>0.2418634259259259</v>
      </c>
      <c r="AB69" s="438">
        <v>103</v>
      </c>
      <c r="AC69" s="419">
        <f t="shared" si="9"/>
        <v>34.33333333333333</v>
      </c>
      <c r="AD69" s="429">
        <f t="shared" si="11"/>
        <v>34.33333333333333</v>
      </c>
      <c r="AE69" s="564">
        <v>30</v>
      </c>
    </row>
    <row r="70" spans="1:31" ht="15" customHeight="1" thickBot="1">
      <c r="A70" s="570"/>
      <c r="B70" s="805" t="s">
        <v>750</v>
      </c>
      <c r="C70" s="846" t="s">
        <v>12</v>
      </c>
      <c r="D70" s="385">
        <v>30044</v>
      </c>
      <c r="E70" s="850" t="s">
        <v>26</v>
      </c>
      <c r="F70" s="542"/>
      <c r="G70" s="770" t="s">
        <v>262</v>
      </c>
      <c r="H70" s="832"/>
      <c r="I70" s="770" t="s">
        <v>753</v>
      </c>
      <c r="J70" s="436"/>
      <c r="K70" s="247"/>
      <c r="L70" s="248"/>
      <c r="M70" s="224"/>
      <c r="N70" s="109"/>
      <c r="O70" s="109"/>
      <c r="P70" s="86"/>
      <c r="Q70" s="109"/>
      <c r="R70" s="109"/>
      <c r="S70" s="86"/>
      <c r="T70" s="109"/>
      <c r="U70" s="109"/>
      <c r="V70" s="30"/>
      <c r="W70" s="42"/>
      <c r="X70" s="11"/>
      <c r="Y70" s="40"/>
      <c r="Z70" s="812"/>
      <c r="AA70" s="821">
        <v>0.2418634259259259</v>
      </c>
      <c r="AB70" s="812">
        <v>103</v>
      </c>
      <c r="AC70" s="224">
        <f t="shared" si="9"/>
        <v>34.33333333333333</v>
      </c>
      <c r="AD70" s="457">
        <f t="shared" si="11"/>
        <v>34.33333333333333</v>
      </c>
      <c r="AE70" s="565"/>
    </row>
    <row r="71" spans="1:31" ht="15" customHeight="1">
      <c r="A71" s="569">
        <v>31</v>
      </c>
      <c r="B71" s="656" t="s">
        <v>78</v>
      </c>
      <c r="C71" s="837" t="s">
        <v>96</v>
      </c>
      <c r="D71" s="384">
        <v>22950</v>
      </c>
      <c r="E71" s="684" t="s">
        <v>21</v>
      </c>
      <c r="F71" s="590"/>
      <c r="G71" s="735" t="s">
        <v>79</v>
      </c>
      <c r="H71" s="734"/>
      <c r="I71" s="735"/>
      <c r="J71" s="441"/>
      <c r="K71" s="256"/>
      <c r="L71" s="257"/>
      <c r="M71" s="226"/>
      <c r="N71" s="49"/>
      <c r="O71" s="49"/>
      <c r="P71" s="50"/>
      <c r="Q71" s="49"/>
      <c r="R71" s="49"/>
      <c r="S71" s="50"/>
      <c r="T71" s="49"/>
      <c r="U71" s="49"/>
      <c r="V71" s="26"/>
      <c r="W71" s="33"/>
      <c r="X71" s="34"/>
      <c r="Y71" s="37"/>
      <c r="Z71" s="438"/>
      <c r="AA71" s="439">
        <v>0.2355787037037037</v>
      </c>
      <c r="AB71" s="438">
        <v>102</v>
      </c>
      <c r="AC71" s="419">
        <f t="shared" si="9"/>
        <v>34</v>
      </c>
      <c r="AD71" s="429">
        <f t="shared" si="11"/>
        <v>34</v>
      </c>
      <c r="AE71" s="564">
        <v>31</v>
      </c>
    </row>
    <row r="72" spans="1:31" ht="15" customHeight="1" thickBot="1">
      <c r="A72" s="570"/>
      <c r="B72" s="665" t="s">
        <v>80</v>
      </c>
      <c r="C72" s="841" t="s">
        <v>96</v>
      </c>
      <c r="D72" s="878">
        <v>22575</v>
      </c>
      <c r="E72" s="690" t="s">
        <v>21</v>
      </c>
      <c r="F72" s="591"/>
      <c r="G72" s="742" t="s">
        <v>79</v>
      </c>
      <c r="H72" s="833"/>
      <c r="I72" s="834"/>
      <c r="J72" s="436"/>
      <c r="K72" s="247"/>
      <c r="L72" s="248"/>
      <c r="M72" s="224"/>
      <c r="N72" s="109"/>
      <c r="O72" s="109"/>
      <c r="P72" s="86"/>
      <c r="Q72" s="109"/>
      <c r="R72" s="109"/>
      <c r="S72" s="86"/>
      <c r="T72" s="109"/>
      <c r="U72" s="109"/>
      <c r="V72" s="30"/>
      <c r="W72" s="42"/>
      <c r="X72" s="11"/>
      <c r="Y72" s="40"/>
      <c r="Z72" s="812"/>
      <c r="AA72" s="821">
        <v>0.2355787037037037</v>
      </c>
      <c r="AB72" s="812">
        <v>102</v>
      </c>
      <c r="AC72" s="224">
        <f t="shared" si="9"/>
        <v>34</v>
      </c>
      <c r="AD72" s="457">
        <f t="shared" si="11"/>
        <v>34</v>
      </c>
      <c r="AE72" s="565"/>
    </row>
    <row r="73" spans="1:31" ht="15" customHeight="1">
      <c r="A73" s="569">
        <v>32</v>
      </c>
      <c r="B73" s="440" t="s">
        <v>755</v>
      </c>
      <c r="C73" s="849" t="s">
        <v>12</v>
      </c>
      <c r="D73" s="886">
        <v>37692</v>
      </c>
      <c r="E73" s="455" t="s">
        <v>10</v>
      </c>
      <c r="F73" s="592" t="s">
        <v>756</v>
      </c>
      <c r="G73" s="401" t="s">
        <v>234</v>
      </c>
      <c r="H73" s="835"/>
      <c r="I73" s="822" t="s">
        <v>17</v>
      </c>
      <c r="J73" s="52"/>
      <c r="K73" s="256"/>
      <c r="L73" s="257"/>
      <c r="M73" s="226"/>
      <c r="N73" s="49"/>
      <c r="O73" s="49"/>
      <c r="P73" s="50"/>
      <c r="Q73" s="49"/>
      <c r="R73" s="49"/>
      <c r="S73" s="50"/>
      <c r="T73" s="49"/>
      <c r="U73" s="49"/>
      <c r="V73" s="26"/>
      <c r="W73" s="33"/>
      <c r="X73" s="34"/>
      <c r="Y73" s="37"/>
      <c r="Z73" s="438"/>
      <c r="AA73" s="439">
        <v>0.24780092592592592</v>
      </c>
      <c r="AB73" s="438">
        <v>97</v>
      </c>
      <c r="AC73" s="419">
        <f t="shared" si="9"/>
        <v>32.333333333333336</v>
      </c>
      <c r="AD73" s="429">
        <f t="shared" si="11"/>
        <v>32.333333333333336</v>
      </c>
      <c r="AE73" s="564">
        <v>32</v>
      </c>
    </row>
    <row r="74" spans="1:31" ht="15" customHeight="1" thickBot="1">
      <c r="A74" s="570"/>
      <c r="B74" s="654" t="s">
        <v>757</v>
      </c>
      <c r="C74" s="844" t="s">
        <v>12</v>
      </c>
      <c r="D74" s="396">
        <v>37987</v>
      </c>
      <c r="E74" s="456" t="s">
        <v>10</v>
      </c>
      <c r="F74" s="593"/>
      <c r="G74" s="403" t="s">
        <v>234</v>
      </c>
      <c r="H74" s="836"/>
      <c r="I74" s="823" t="s">
        <v>758</v>
      </c>
      <c r="J74" s="101"/>
      <c r="K74" s="258"/>
      <c r="L74" s="259"/>
      <c r="M74" s="233"/>
      <c r="N74" s="98"/>
      <c r="O74" s="98"/>
      <c r="P74" s="99"/>
      <c r="Q74" s="98"/>
      <c r="R74" s="98"/>
      <c r="S74" s="99"/>
      <c r="T74" s="98"/>
      <c r="U74" s="98"/>
      <c r="V74" s="29"/>
      <c r="W74" s="35"/>
      <c r="X74" s="36"/>
      <c r="Y74" s="38"/>
      <c r="Z74" s="806"/>
      <c r="AA74" s="807">
        <v>0.24780092592592592</v>
      </c>
      <c r="AB74" s="806">
        <v>97</v>
      </c>
      <c r="AC74" s="233">
        <f t="shared" si="9"/>
        <v>32.333333333333336</v>
      </c>
      <c r="AD74" s="430">
        <f t="shared" si="11"/>
        <v>32.333333333333336</v>
      </c>
      <c r="AE74" s="565"/>
    </row>
    <row r="75" spans="1:31" ht="15" customHeight="1">
      <c r="A75" s="569">
        <v>33</v>
      </c>
      <c r="B75" s="871" t="s">
        <v>202</v>
      </c>
      <c r="C75" s="845" t="s">
        <v>96</v>
      </c>
      <c r="D75" s="883">
        <v>35780</v>
      </c>
      <c r="E75" s="695" t="s">
        <v>21</v>
      </c>
      <c r="F75" s="541" t="s">
        <v>275</v>
      </c>
      <c r="G75" s="783" t="s">
        <v>226</v>
      </c>
      <c r="H75" s="740"/>
      <c r="I75" s="783" t="s">
        <v>446</v>
      </c>
      <c r="J75" s="145"/>
      <c r="K75" s="88"/>
      <c r="L75" s="88"/>
      <c r="M75" s="89"/>
      <c r="N75" s="310">
        <v>0.312581</v>
      </c>
      <c r="O75" s="350">
        <v>78</v>
      </c>
      <c r="P75" s="87">
        <f>O75/197*80</f>
        <v>31.675126903553302</v>
      </c>
      <c r="Q75" s="88"/>
      <c r="R75" s="88"/>
      <c r="S75" s="89"/>
      <c r="T75" s="88"/>
      <c r="U75" s="88"/>
      <c r="V75" s="23"/>
      <c r="W75" s="10"/>
      <c r="X75" s="10"/>
      <c r="Y75" s="23"/>
      <c r="Z75" s="435"/>
      <c r="AA75" s="435"/>
      <c r="AB75" s="435"/>
      <c r="AC75" s="420"/>
      <c r="AD75" s="454">
        <f t="shared" si="11"/>
        <v>31.675126903553302</v>
      </c>
      <c r="AE75" s="564">
        <v>33</v>
      </c>
    </row>
    <row r="76" spans="1:31" ht="15" customHeight="1" thickBot="1">
      <c r="A76" s="570"/>
      <c r="B76" s="872" t="s">
        <v>203</v>
      </c>
      <c r="C76" s="848" t="s">
        <v>96</v>
      </c>
      <c r="D76" s="885">
        <v>35743</v>
      </c>
      <c r="E76" s="733" t="s">
        <v>21</v>
      </c>
      <c r="F76" s="542"/>
      <c r="G76" s="786" t="s">
        <v>226</v>
      </c>
      <c r="H76" s="743"/>
      <c r="I76" s="786" t="s">
        <v>447</v>
      </c>
      <c r="J76" s="107"/>
      <c r="K76" s="109"/>
      <c r="L76" s="109"/>
      <c r="M76" s="86"/>
      <c r="N76" s="247">
        <v>0.312581</v>
      </c>
      <c r="O76" s="248">
        <v>78</v>
      </c>
      <c r="P76" s="71">
        <f>O76/197*80</f>
        <v>31.675126903553302</v>
      </c>
      <c r="Q76" s="109"/>
      <c r="R76" s="109"/>
      <c r="S76" s="86"/>
      <c r="T76" s="109"/>
      <c r="U76" s="109"/>
      <c r="V76" s="30"/>
      <c r="W76" s="11"/>
      <c r="X76" s="11"/>
      <c r="Y76" s="30"/>
      <c r="Z76" s="812"/>
      <c r="AA76" s="812"/>
      <c r="AB76" s="812"/>
      <c r="AC76" s="233"/>
      <c r="AD76" s="430">
        <f t="shared" si="11"/>
        <v>31.675126903553302</v>
      </c>
      <c r="AE76" s="565"/>
    </row>
    <row r="77" spans="1:31" ht="15" customHeight="1">
      <c r="A77" s="571">
        <v>34</v>
      </c>
      <c r="B77" s="656" t="s">
        <v>133</v>
      </c>
      <c r="C77" s="849" t="s">
        <v>24</v>
      </c>
      <c r="D77" s="888">
        <v>36612</v>
      </c>
      <c r="E77" s="455" t="s">
        <v>21</v>
      </c>
      <c r="F77" s="541" t="s">
        <v>305</v>
      </c>
      <c r="G77" s="753" t="s">
        <v>226</v>
      </c>
      <c r="H77" s="734"/>
      <c r="I77" s="753" t="s">
        <v>467</v>
      </c>
      <c r="J77" s="44"/>
      <c r="K77" s="256">
        <v>0.22441</v>
      </c>
      <c r="L77" s="257">
        <v>80</v>
      </c>
      <c r="M77" s="226">
        <f>L77/181*70</f>
        <v>30.939226519337016</v>
      </c>
      <c r="N77" s="51"/>
      <c r="O77" s="47"/>
      <c r="P77" s="226"/>
      <c r="Q77" s="49"/>
      <c r="R77" s="49"/>
      <c r="S77" s="50"/>
      <c r="T77" s="49"/>
      <c r="U77" s="49"/>
      <c r="V77" s="26"/>
      <c r="W77" s="34"/>
      <c r="X77" s="34"/>
      <c r="Y77" s="26"/>
      <c r="Z77" s="438"/>
      <c r="AA77" s="438"/>
      <c r="AB77" s="438"/>
      <c r="AC77" s="419"/>
      <c r="AD77" s="429">
        <f t="shared" si="11"/>
        <v>30.939226519337016</v>
      </c>
      <c r="AE77" s="564">
        <v>34</v>
      </c>
    </row>
    <row r="78" spans="1:31" ht="15" customHeight="1">
      <c r="A78" s="572"/>
      <c r="B78" s="655" t="s">
        <v>134</v>
      </c>
      <c r="C78" s="851" t="s">
        <v>12</v>
      </c>
      <c r="D78" s="397">
        <v>36764</v>
      </c>
      <c r="E78" s="694" t="s">
        <v>21</v>
      </c>
      <c r="F78" s="543"/>
      <c r="G78" s="775" t="s">
        <v>226</v>
      </c>
      <c r="H78" s="715"/>
      <c r="I78" s="775" t="s">
        <v>467</v>
      </c>
      <c r="J78" s="54"/>
      <c r="K78" s="309">
        <v>0.22441</v>
      </c>
      <c r="L78" s="345">
        <v>80</v>
      </c>
      <c r="M78" s="223">
        <f>L78/181*70</f>
        <v>30.939226519337016</v>
      </c>
      <c r="N78" s="58"/>
      <c r="O78" s="55"/>
      <c r="P78" s="223"/>
      <c r="Q78" s="56"/>
      <c r="R78" s="56"/>
      <c r="S78" s="57"/>
      <c r="T78" s="56"/>
      <c r="U78" s="56"/>
      <c r="V78" s="19"/>
      <c r="W78" s="11"/>
      <c r="X78" s="11"/>
      <c r="Y78" s="30"/>
      <c r="Z78" s="812"/>
      <c r="AA78" s="812"/>
      <c r="AB78" s="812"/>
      <c r="AC78" s="224"/>
      <c r="AD78" s="452">
        <f t="shared" si="11"/>
        <v>30.939226519337016</v>
      </c>
      <c r="AE78" s="568"/>
    </row>
    <row r="79" spans="1:31" ht="15" customHeight="1" thickBot="1">
      <c r="A79" s="573"/>
      <c r="B79" s="657" t="s">
        <v>448</v>
      </c>
      <c r="C79" s="844" t="s">
        <v>12</v>
      </c>
      <c r="D79" s="881">
        <v>36569</v>
      </c>
      <c r="E79" s="456" t="s">
        <v>21</v>
      </c>
      <c r="F79" s="542"/>
      <c r="G79" s="400" t="s">
        <v>226</v>
      </c>
      <c r="H79" s="737"/>
      <c r="I79" s="400" t="s">
        <v>467</v>
      </c>
      <c r="J79" s="93"/>
      <c r="K79" s="258">
        <v>0.22441</v>
      </c>
      <c r="L79" s="259">
        <v>80</v>
      </c>
      <c r="M79" s="233">
        <f>L79/181*70</f>
        <v>30.939226519337016</v>
      </c>
      <c r="N79" s="98"/>
      <c r="O79" s="98"/>
      <c r="P79" s="99"/>
      <c r="Q79" s="98"/>
      <c r="R79" s="98"/>
      <c r="S79" s="99"/>
      <c r="T79" s="98"/>
      <c r="U79" s="98"/>
      <c r="V79" s="29"/>
      <c r="W79" s="36"/>
      <c r="X79" s="36"/>
      <c r="Y79" s="29"/>
      <c r="Z79" s="806"/>
      <c r="AA79" s="806"/>
      <c r="AB79" s="806"/>
      <c r="AC79" s="233"/>
      <c r="AD79" s="430">
        <f t="shared" si="11"/>
        <v>30.939226519337016</v>
      </c>
      <c r="AE79" s="565"/>
    </row>
    <row r="80" spans="1:31" ht="15" customHeight="1">
      <c r="A80" s="569">
        <v>35</v>
      </c>
      <c r="B80" s="873" t="s">
        <v>204</v>
      </c>
      <c r="C80" s="845" t="s">
        <v>96</v>
      </c>
      <c r="D80" s="883">
        <v>33711</v>
      </c>
      <c r="E80" s="695" t="s">
        <v>21</v>
      </c>
      <c r="F80" s="541" t="s">
        <v>449</v>
      </c>
      <c r="G80" s="783" t="s">
        <v>226</v>
      </c>
      <c r="H80" s="740"/>
      <c r="I80" s="783" t="s">
        <v>437</v>
      </c>
      <c r="J80" s="73"/>
      <c r="K80" s="88"/>
      <c r="L80" s="88"/>
      <c r="M80" s="89"/>
      <c r="N80" s="310">
        <v>0.424884</v>
      </c>
      <c r="O80" s="350">
        <v>72</v>
      </c>
      <c r="P80" s="87">
        <f>O80/197*80</f>
        <v>29.238578680203045</v>
      </c>
      <c r="Q80" s="88"/>
      <c r="R80" s="88"/>
      <c r="S80" s="89"/>
      <c r="T80" s="88"/>
      <c r="U80" s="88"/>
      <c r="V80" s="23"/>
      <c r="W80" s="41"/>
      <c r="X80" s="10"/>
      <c r="Y80" s="39"/>
      <c r="Z80" s="435"/>
      <c r="AA80" s="435"/>
      <c r="AB80" s="435"/>
      <c r="AC80" s="420"/>
      <c r="AD80" s="454">
        <f>M80+P80+S80+V80+Y80</f>
        <v>29.238578680203045</v>
      </c>
      <c r="AE80" s="564">
        <v>35</v>
      </c>
    </row>
    <row r="81" spans="1:31" ht="15" customHeight="1" thickBot="1">
      <c r="A81" s="570"/>
      <c r="B81" s="804" t="s">
        <v>205</v>
      </c>
      <c r="C81" s="848" t="s">
        <v>12</v>
      </c>
      <c r="D81" s="885">
        <v>34914</v>
      </c>
      <c r="E81" s="733" t="s">
        <v>21</v>
      </c>
      <c r="F81" s="542"/>
      <c r="G81" s="786" t="s">
        <v>226</v>
      </c>
      <c r="H81" s="766"/>
      <c r="I81" s="786" t="s">
        <v>437</v>
      </c>
      <c r="J81" s="76"/>
      <c r="K81" s="109"/>
      <c r="L81" s="109"/>
      <c r="M81" s="86"/>
      <c r="N81" s="247">
        <v>0.424884</v>
      </c>
      <c r="O81" s="248">
        <v>72</v>
      </c>
      <c r="P81" s="71">
        <f>O81/197*80</f>
        <v>29.238578680203045</v>
      </c>
      <c r="Q81" s="109"/>
      <c r="R81" s="109"/>
      <c r="S81" s="86"/>
      <c r="T81" s="109"/>
      <c r="U81" s="109"/>
      <c r="V81" s="30"/>
      <c r="W81" s="42"/>
      <c r="X81" s="11"/>
      <c r="Y81" s="40"/>
      <c r="Z81" s="812"/>
      <c r="AA81" s="812"/>
      <c r="AB81" s="812"/>
      <c r="AC81" s="233"/>
      <c r="AD81" s="457">
        <f>M81+P81+S81+V81+Y81</f>
        <v>29.238578680203045</v>
      </c>
      <c r="AE81" s="565"/>
    </row>
    <row r="82" spans="1:31" ht="15" customHeight="1">
      <c r="A82" s="569">
        <v>36</v>
      </c>
      <c r="B82" s="656" t="s">
        <v>754</v>
      </c>
      <c r="C82" s="849" t="s">
        <v>33</v>
      </c>
      <c r="D82" s="888">
        <v>37499</v>
      </c>
      <c r="E82" s="455" t="s">
        <v>94</v>
      </c>
      <c r="F82" s="541" t="s">
        <v>450</v>
      </c>
      <c r="G82" s="822"/>
      <c r="H82" s="717"/>
      <c r="I82" s="401" t="s">
        <v>451</v>
      </c>
      <c r="J82" s="120"/>
      <c r="K82" s="49"/>
      <c r="L82" s="49"/>
      <c r="M82" s="50"/>
      <c r="N82" s="49"/>
      <c r="O82" s="49"/>
      <c r="P82" s="50"/>
      <c r="Q82" s="301" t="s">
        <v>452</v>
      </c>
      <c r="R82" s="257">
        <v>67</v>
      </c>
      <c r="S82" s="48">
        <f aca="true" t="shared" si="12" ref="S82:S87">R82/256*100</f>
        <v>26.171875</v>
      </c>
      <c r="T82" s="49"/>
      <c r="U82" s="49"/>
      <c r="V82" s="26"/>
      <c r="W82" s="34"/>
      <c r="X82" s="34"/>
      <c r="Y82" s="26"/>
      <c r="Z82" s="438"/>
      <c r="AA82" s="438"/>
      <c r="AB82" s="438"/>
      <c r="AC82" s="419"/>
      <c r="AD82" s="429">
        <f aca="true" t="shared" si="13" ref="AD82:AD89">M82+P82+S82+AC82</f>
        <v>26.171875</v>
      </c>
      <c r="AE82" s="564">
        <v>36</v>
      </c>
    </row>
    <row r="83" spans="1:31" ht="15" customHeight="1" thickBot="1">
      <c r="A83" s="570"/>
      <c r="B83" s="657" t="s">
        <v>124</v>
      </c>
      <c r="C83" s="844" t="s">
        <v>12</v>
      </c>
      <c r="D83" s="881">
        <v>38113</v>
      </c>
      <c r="E83" s="456" t="s">
        <v>94</v>
      </c>
      <c r="F83" s="542"/>
      <c r="G83" s="823"/>
      <c r="H83" s="718"/>
      <c r="I83" s="403" t="s">
        <v>135</v>
      </c>
      <c r="J83" s="123"/>
      <c r="K83" s="98"/>
      <c r="L83" s="98"/>
      <c r="M83" s="99"/>
      <c r="N83" s="98"/>
      <c r="O83" s="98"/>
      <c r="P83" s="99"/>
      <c r="Q83" s="304" t="s">
        <v>453</v>
      </c>
      <c r="R83" s="259">
        <v>67</v>
      </c>
      <c r="S83" s="95">
        <f t="shared" si="12"/>
        <v>26.171875</v>
      </c>
      <c r="T83" s="98"/>
      <c r="U83" s="98"/>
      <c r="V83" s="29"/>
      <c r="W83" s="36"/>
      <c r="X83" s="36"/>
      <c r="Y83" s="29"/>
      <c r="Z83" s="806"/>
      <c r="AA83" s="806"/>
      <c r="AB83" s="806"/>
      <c r="AC83" s="233"/>
      <c r="AD83" s="430">
        <f t="shared" si="13"/>
        <v>26.171875</v>
      </c>
      <c r="AE83" s="565"/>
    </row>
    <row r="84" spans="1:31" ht="15" customHeight="1">
      <c r="A84" s="569">
        <v>37</v>
      </c>
      <c r="B84" s="650" t="s">
        <v>648</v>
      </c>
      <c r="C84" s="845" t="s">
        <v>33</v>
      </c>
      <c r="D84" s="883">
        <v>37408</v>
      </c>
      <c r="E84" s="695" t="s">
        <v>26</v>
      </c>
      <c r="F84" s="541" t="s">
        <v>454</v>
      </c>
      <c r="G84" s="740"/>
      <c r="H84" s="740"/>
      <c r="I84" s="783" t="s">
        <v>455</v>
      </c>
      <c r="J84" s="145"/>
      <c r="K84" s="103"/>
      <c r="L84" s="104"/>
      <c r="M84" s="102"/>
      <c r="N84" s="88"/>
      <c r="O84" s="88"/>
      <c r="P84" s="89"/>
      <c r="Q84" s="305" t="s">
        <v>456</v>
      </c>
      <c r="R84" s="350">
        <v>29</v>
      </c>
      <c r="S84" s="87">
        <f t="shared" si="12"/>
        <v>11.328125</v>
      </c>
      <c r="T84" s="103"/>
      <c r="U84" s="104"/>
      <c r="V84" s="39"/>
      <c r="W84" s="10"/>
      <c r="X84" s="10"/>
      <c r="Y84" s="23"/>
      <c r="Z84" s="435"/>
      <c r="AA84" s="435"/>
      <c r="AB84" s="435"/>
      <c r="AC84" s="419"/>
      <c r="AD84" s="429">
        <f t="shared" si="13"/>
        <v>11.328125</v>
      </c>
      <c r="AE84" s="564">
        <v>37</v>
      </c>
    </row>
    <row r="85" spans="1:31" ht="15" customHeight="1" thickBot="1">
      <c r="A85" s="570"/>
      <c r="B85" s="651" t="s">
        <v>457</v>
      </c>
      <c r="C85" s="848" t="s">
        <v>33</v>
      </c>
      <c r="D85" s="885">
        <v>38431</v>
      </c>
      <c r="E85" s="733" t="s">
        <v>26</v>
      </c>
      <c r="F85" s="542"/>
      <c r="G85" s="743"/>
      <c r="H85" s="743"/>
      <c r="I85" s="786" t="s">
        <v>455</v>
      </c>
      <c r="J85" s="107"/>
      <c r="K85" s="70"/>
      <c r="L85" s="108"/>
      <c r="M85" s="118"/>
      <c r="N85" s="109"/>
      <c r="O85" s="109"/>
      <c r="P85" s="86"/>
      <c r="Q85" s="302" t="s">
        <v>458</v>
      </c>
      <c r="R85" s="248">
        <v>29</v>
      </c>
      <c r="S85" s="71">
        <f t="shared" si="12"/>
        <v>11.328125</v>
      </c>
      <c r="T85" s="70"/>
      <c r="U85" s="108"/>
      <c r="V85" s="40"/>
      <c r="W85" s="11"/>
      <c r="X85" s="11"/>
      <c r="Y85" s="30"/>
      <c r="Z85" s="812"/>
      <c r="AA85" s="812"/>
      <c r="AB85" s="812"/>
      <c r="AC85" s="224"/>
      <c r="AD85" s="457">
        <f t="shared" si="13"/>
        <v>11.328125</v>
      </c>
      <c r="AE85" s="565"/>
    </row>
    <row r="86" spans="1:31" ht="15" customHeight="1">
      <c r="A86" s="569">
        <v>38</v>
      </c>
      <c r="B86" s="656" t="s">
        <v>649</v>
      </c>
      <c r="C86" s="849" t="s">
        <v>12</v>
      </c>
      <c r="D86" s="888">
        <v>29644</v>
      </c>
      <c r="E86" s="455" t="s">
        <v>26</v>
      </c>
      <c r="F86" s="541" t="s">
        <v>459</v>
      </c>
      <c r="G86" s="734"/>
      <c r="H86" s="734"/>
      <c r="I86" s="401" t="s">
        <v>460</v>
      </c>
      <c r="J86" s="44"/>
      <c r="K86" s="82"/>
      <c r="L86" s="47"/>
      <c r="M86" s="129"/>
      <c r="N86" s="49"/>
      <c r="O86" s="49"/>
      <c r="P86" s="50"/>
      <c r="Q86" s="301" t="s">
        <v>461</v>
      </c>
      <c r="R86" s="257">
        <v>24</v>
      </c>
      <c r="S86" s="48">
        <f t="shared" si="12"/>
        <v>9.375</v>
      </c>
      <c r="T86" s="82"/>
      <c r="U86" s="47"/>
      <c r="V86" s="37"/>
      <c r="W86" s="34"/>
      <c r="X86" s="34"/>
      <c r="Y86" s="26"/>
      <c r="Z86" s="438"/>
      <c r="AA86" s="438"/>
      <c r="AB86" s="438"/>
      <c r="AC86" s="419"/>
      <c r="AD86" s="429">
        <f>M86+P86+S86+AC86</f>
        <v>9.375</v>
      </c>
      <c r="AE86" s="564">
        <v>38</v>
      </c>
    </row>
    <row r="87" spans="1:31" ht="15" customHeight="1" thickBot="1">
      <c r="A87" s="570"/>
      <c r="B87" s="657" t="s">
        <v>462</v>
      </c>
      <c r="C87" s="844" t="s">
        <v>33</v>
      </c>
      <c r="D87" s="881">
        <v>33029</v>
      </c>
      <c r="E87" s="456" t="s">
        <v>26</v>
      </c>
      <c r="F87" s="542"/>
      <c r="G87" s="737"/>
      <c r="H87" s="737"/>
      <c r="I87" s="403"/>
      <c r="J87" s="93"/>
      <c r="K87" s="114"/>
      <c r="L87" s="115"/>
      <c r="M87" s="105"/>
      <c r="N87" s="98"/>
      <c r="O87" s="98"/>
      <c r="P87" s="99"/>
      <c r="Q87" s="304" t="s">
        <v>463</v>
      </c>
      <c r="R87" s="259">
        <v>24</v>
      </c>
      <c r="S87" s="95">
        <f t="shared" si="12"/>
        <v>9.375</v>
      </c>
      <c r="T87" s="114"/>
      <c r="U87" s="115"/>
      <c r="V87" s="38"/>
      <c r="W87" s="36"/>
      <c r="X87" s="36"/>
      <c r="Y87" s="29"/>
      <c r="Z87" s="806"/>
      <c r="AA87" s="806"/>
      <c r="AB87" s="806"/>
      <c r="AC87" s="233"/>
      <c r="AD87" s="430">
        <f>M87+P87+S87+AC87</f>
        <v>9.375</v>
      </c>
      <c r="AE87" s="565"/>
    </row>
    <row r="88" spans="1:31" ht="15" customHeight="1">
      <c r="A88" s="569">
        <v>39</v>
      </c>
      <c r="B88" s="656" t="s">
        <v>648</v>
      </c>
      <c r="C88" s="849" t="s">
        <v>33</v>
      </c>
      <c r="D88" s="385">
        <v>37408</v>
      </c>
      <c r="E88" s="455" t="s">
        <v>26</v>
      </c>
      <c r="F88" s="541" t="s">
        <v>751</v>
      </c>
      <c r="G88" s="734"/>
      <c r="H88" s="734"/>
      <c r="I88" s="783" t="s">
        <v>455</v>
      </c>
      <c r="J88" s="44"/>
      <c r="K88" s="82"/>
      <c r="L88" s="47"/>
      <c r="M88" s="129"/>
      <c r="N88" s="49"/>
      <c r="O88" s="49"/>
      <c r="P88" s="50"/>
      <c r="Q88" s="301"/>
      <c r="R88" s="257"/>
      <c r="S88" s="48"/>
      <c r="T88" s="82"/>
      <c r="U88" s="47"/>
      <c r="V88" s="37"/>
      <c r="W88" s="34"/>
      <c r="X88" s="34"/>
      <c r="Y88" s="26"/>
      <c r="Z88" s="438"/>
      <c r="AA88" s="439">
        <v>0.16274305555555554</v>
      </c>
      <c r="AB88" s="438">
        <v>15</v>
      </c>
      <c r="AC88" s="419">
        <f>AB88/210*70</f>
        <v>5</v>
      </c>
      <c r="AD88" s="429">
        <f t="shared" si="13"/>
        <v>5</v>
      </c>
      <c r="AE88" s="564">
        <v>39</v>
      </c>
    </row>
    <row r="89" spans="1:31" ht="15" customHeight="1" thickBot="1">
      <c r="A89" s="570"/>
      <c r="B89" s="657" t="s">
        <v>462</v>
      </c>
      <c r="C89" s="844" t="s">
        <v>33</v>
      </c>
      <c r="D89" s="881">
        <v>33029</v>
      </c>
      <c r="E89" s="456" t="s">
        <v>26</v>
      </c>
      <c r="F89" s="542"/>
      <c r="G89" s="737"/>
      <c r="H89" s="737"/>
      <c r="I89" s="403"/>
      <c r="J89" s="93"/>
      <c r="K89" s="114"/>
      <c r="L89" s="115"/>
      <c r="M89" s="105"/>
      <c r="N89" s="98"/>
      <c r="O89" s="98"/>
      <c r="P89" s="99"/>
      <c r="Q89" s="304"/>
      <c r="R89" s="259"/>
      <c r="S89" s="95"/>
      <c r="T89" s="114"/>
      <c r="U89" s="115"/>
      <c r="V89" s="38"/>
      <c r="W89" s="36"/>
      <c r="X89" s="36"/>
      <c r="Y89" s="29"/>
      <c r="Z89" s="806"/>
      <c r="AA89" s="807">
        <v>0.16274305555555554</v>
      </c>
      <c r="AB89" s="806">
        <v>15</v>
      </c>
      <c r="AC89" s="233">
        <f>AB89/210*70</f>
        <v>5</v>
      </c>
      <c r="AD89" s="430">
        <f t="shared" si="13"/>
        <v>5</v>
      </c>
      <c r="AE89" s="565"/>
    </row>
  </sheetData>
  <sheetProtection/>
  <mergeCells count="153">
    <mergeCell ref="F73:F74"/>
    <mergeCell ref="F75:F76"/>
    <mergeCell ref="F77:F79"/>
    <mergeCell ref="F80:F81"/>
    <mergeCell ref="F82:F83"/>
    <mergeCell ref="F84:F85"/>
    <mergeCell ref="F59:F61"/>
    <mergeCell ref="F62:F64"/>
    <mergeCell ref="F65:F66"/>
    <mergeCell ref="F67:F68"/>
    <mergeCell ref="F69:F70"/>
    <mergeCell ref="F71:F72"/>
    <mergeCell ref="F47:F48"/>
    <mergeCell ref="F49:F50"/>
    <mergeCell ref="F51:F52"/>
    <mergeCell ref="F53:F54"/>
    <mergeCell ref="F55:F56"/>
    <mergeCell ref="F57:F58"/>
    <mergeCell ref="F35:F36"/>
    <mergeCell ref="F37:F38"/>
    <mergeCell ref="F39:F40"/>
    <mergeCell ref="F41:F42"/>
    <mergeCell ref="F43:F44"/>
    <mergeCell ref="F45:F46"/>
    <mergeCell ref="A65:A66"/>
    <mergeCell ref="A77:A79"/>
    <mergeCell ref="F7:F8"/>
    <mergeCell ref="F9:F10"/>
    <mergeCell ref="F11:F12"/>
    <mergeCell ref="F13:F14"/>
    <mergeCell ref="F15:F16"/>
    <mergeCell ref="F17:F18"/>
    <mergeCell ref="F19:F20"/>
    <mergeCell ref="F21:F22"/>
    <mergeCell ref="A23:A25"/>
    <mergeCell ref="A32:A34"/>
    <mergeCell ref="A43:A44"/>
    <mergeCell ref="A49:A50"/>
    <mergeCell ref="A51:A52"/>
    <mergeCell ref="F23:F25"/>
    <mergeCell ref="F26:F27"/>
    <mergeCell ref="F28:F29"/>
    <mergeCell ref="F30:F31"/>
    <mergeCell ref="F32:F34"/>
    <mergeCell ref="A26:A27"/>
    <mergeCell ref="A28:A29"/>
    <mergeCell ref="A7:A8"/>
    <mergeCell ref="A9:A10"/>
    <mergeCell ref="A11:A12"/>
    <mergeCell ref="A13:A14"/>
    <mergeCell ref="A15:A16"/>
    <mergeCell ref="A17:A18"/>
    <mergeCell ref="A19:A20"/>
    <mergeCell ref="A21:A22"/>
    <mergeCell ref="A45:A46"/>
    <mergeCell ref="A47:A48"/>
    <mergeCell ref="A30:A31"/>
    <mergeCell ref="A35:A36"/>
    <mergeCell ref="A37:A38"/>
    <mergeCell ref="A39:A40"/>
    <mergeCell ref="A41:A42"/>
    <mergeCell ref="A67:A68"/>
    <mergeCell ref="A69:A70"/>
    <mergeCell ref="A71:A72"/>
    <mergeCell ref="A73:A74"/>
    <mergeCell ref="A75:A76"/>
    <mergeCell ref="A53:A54"/>
    <mergeCell ref="A55:A56"/>
    <mergeCell ref="A57:A58"/>
    <mergeCell ref="A59:A61"/>
    <mergeCell ref="A62:A64"/>
    <mergeCell ref="AE84:AE85"/>
    <mergeCell ref="AE86:AE87"/>
    <mergeCell ref="AE88:AE89"/>
    <mergeCell ref="A88:A89"/>
    <mergeCell ref="A86:A87"/>
    <mergeCell ref="A80:A81"/>
    <mergeCell ref="A82:A83"/>
    <mergeCell ref="A84:A85"/>
    <mergeCell ref="F86:F87"/>
    <mergeCell ref="F88:F89"/>
    <mergeCell ref="AE71:AE72"/>
    <mergeCell ref="AE73:AE74"/>
    <mergeCell ref="AE75:AE76"/>
    <mergeCell ref="AE77:AE79"/>
    <mergeCell ref="AE80:AE81"/>
    <mergeCell ref="AE82:AE83"/>
    <mergeCell ref="AE57:AE58"/>
    <mergeCell ref="AE59:AE61"/>
    <mergeCell ref="AE62:AE64"/>
    <mergeCell ref="AE65:AE66"/>
    <mergeCell ref="AE67:AE68"/>
    <mergeCell ref="AE69:AE70"/>
    <mergeCell ref="AE45:AE46"/>
    <mergeCell ref="AE47:AE48"/>
    <mergeCell ref="AE49:AE50"/>
    <mergeCell ref="AE51:AE52"/>
    <mergeCell ref="AE53:AE54"/>
    <mergeCell ref="AE55:AE56"/>
    <mergeCell ref="AE32:AE34"/>
    <mergeCell ref="AE35:AE36"/>
    <mergeCell ref="AE39:AE40"/>
    <mergeCell ref="AE37:AE38"/>
    <mergeCell ref="AE41:AE42"/>
    <mergeCell ref="AE43:AE44"/>
    <mergeCell ref="AE19:AE20"/>
    <mergeCell ref="AE21:AE22"/>
    <mergeCell ref="AE23:AE25"/>
    <mergeCell ref="AE26:AE27"/>
    <mergeCell ref="AE28:AE29"/>
    <mergeCell ref="AE30:AE31"/>
    <mergeCell ref="AE9:AE10"/>
    <mergeCell ref="AE7:AE8"/>
    <mergeCell ref="AE11:AE12"/>
    <mergeCell ref="AE13:AE14"/>
    <mergeCell ref="AE15:AE16"/>
    <mergeCell ref="AE17:AE18"/>
    <mergeCell ref="AA5:AA6"/>
    <mergeCell ref="AB5:AB6"/>
    <mergeCell ref="AC5:AC6"/>
    <mergeCell ref="AA3:AC4"/>
    <mergeCell ref="H5:H6"/>
    <mergeCell ref="I5:I6"/>
    <mergeCell ref="X5:X6"/>
    <mergeCell ref="Y5:Y6"/>
    <mergeCell ref="A5:A6"/>
    <mergeCell ref="D5:D6"/>
    <mergeCell ref="L5:L6"/>
    <mergeCell ref="N5:N6"/>
    <mergeCell ref="T5:T6"/>
    <mergeCell ref="U5:U6"/>
    <mergeCell ref="E5:E6"/>
    <mergeCell ref="G5:G6"/>
    <mergeCell ref="W3:Y4"/>
    <mergeCell ref="N3:P4"/>
    <mergeCell ref="Q3:S4"/>
    <mergeCell ref="V5:V6"/>
    <mergeCell ref="W5:W6"/>
    <mergeCell ref="AD5:AD6"/>
    <mergeCell ref="R5:R6"/>
    <mergeCell ref="S5:S6"/>
    <mergeCell ref="P5:P6"/>
    <mergeCell ref="Q5:Q6"/>
    <mergeCell ref="AE5:AE6"/>
    <mergeCell ref="A1:AD2"/>
    <mergeCell ref="C5:C6"/>
    <mergeCell ref="J5:J6"/>
    <mergeCell ref="K5:K6"/>
    <mergeCell ref="F5:F6"/>
    <mergeCell ref="K3:M4"/>
    <mergeCell ref="M5:M6"/>
    <mergeCell ref="O5:O6"/>
    <mergeCell ref="T3:V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92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3.140625" style="0" customWidth="1"/>
    <col min="2" max="2" width="23.28125" style="251" customWidth="1"/>
    <col min="3" max="3" width="7.00390625" style="0" customWidth="1"/>
    <col min="4" max="4" width="9.140625" style="0" customWidth="1"/>
    <col min="5" max="5" width="15.8515625" style="251" customWidth="1"/>
    <col min="6" max="6" width="14.00390625" style="0" customWidth="1"/>
    <col min="7" max="7" width="14.421875" style="0" customWidth="1"/>
    <col min="8" max="8" width="0.2890625" style="0" customWidth="1"/>
    <col min="9" max="9" width="25.8515625" style="0" customWidth="1"/>
    <col min="10" max="10" width="23.7109375" style="0" hidden="1" customWidth="1"/>
    <col min="11" max="11" width="7.28125" style="0" customWidth="1"/>
    <col min="12" max="12" width="4.7109375" style="0" customWidth="1"/>
    <col min="13" max="13" width="4.57421875" style="0" customWidth="1"/>
    <col min="14" max="14" width="7.00390625" style="0" customWidth="1"/>
    <col min="15" max="15" width="4.7109375" style="0" customWidth="1"/>
    <col min="16" max="16" width="4.57421875" style="0" customWidth="1"/>
    <col min="17" max="17" width="7.7109375" style="0" customWidth="1"/>
    <col min="18" max="18" width="4.421875" style="0" customWidth="1"/>
    <col min="19" max="19" width="5.57421875" style="0" customWidth="1"/>
    <col min="20" max="22" width="9.28125" style="0" hidden="1" customWidth="1"/>
    <col min="23" max="26" width="0" style="0" hidden="1" customWidth="1"/>
    <col min="27" max="27" width="6.8515625" style="0" customWidth="1"/>
    <col min="28" max="28" width="4.7109375" style="0" customWidth="1"/>
    <col min="29" max="29" width="5.28125" style="0" customWidth="1"/>
    <col min="30" max="30" width="5.57421875" style="0" customWidth="1"/>
    <col min="31" max="31" width="4.140625" style="0" customWidth="1"/>
  </cols>
  <sheetData>
    <row r="1" spans="1:30" ht="15" customHeight="1">
      <c r="A1" s="492" t="s">
        <v>819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</row>
    <row r="2" spans="1:30" ht="15" customHeight="1" thickBot="1">
      <c r="A2" s="493"/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493"/>
      <c r="X2" s="493"/>
      <c r="Y2" s="493"/>
      <c r="Z2" s="493"/>
      <c r="AA2" s="493"/>
      <c r="AB2" s="493"/>
      <c r="AC2" s="493"/>
      <c r="AD2" s="493"/>
    </row>
    <row r="3" spans="8:29" ht="15" customHeight="1">
      <c r="H3" s="3"/>
      <c r="K3" s="464" t="s">
        <v>184</v>
      </c>
      <c r="L3" s="465"/>
      <c r="M3" s="466"/>
      <c r="N3" s="464" t="s">
        <v>384</v>
      </c>
      <c r="O3" s="465"/>
      <c r="P3" s="466"/>
      <c r="Q3" s="464" t="s">
        <v>187</v>
      </c>
      <c r="R3" s="465"/>
      <c r="S3" s="466"/>
      <c r="T3" s="464" t="s">
        <v>186</v>
      </c>
      <c r="U3" s="465"/>
      <c r="V3" s="466"/>
      <c r="W3" s="464"/>
      <c r="X3" s="465"/>
      <c r="Y3" s="466"/>
      <c r="AA3" s="464" t="s">
        <v>724</v>
      </c>
      <c r="AB3" s="465"/>
      <c r="AC3" s="466"/>
    </row>
    <row r="4" spans="8:29" ht="21.75" customHeight="1" thickBot="1">
      <c r="H4" s="3"/>
      <c r="K4" s="467"/>
      <c r="L4" s="468"/>
      <c r="M4" s="469"/>
      <c r="N4" s="467"/>
      <c r="O4" s="468"/>
      <c r="P4" s="469"/>
      <c r="Q4" s="467"/>
      <c r="R4" s="468"/>
      <c r="S4" s="469"/>
      <c r="T4" s="467"/>
      <c r="U4" s="468"/>
      <c r="V4" s="469"/>
      <c r="W4" s="467"/>
      <c r="X4" s="468"/>
      <c r="Y4" s="469"/>
      <c r="AA4" s="467"/>
      <c r="AB4" s="468"/>
      <c r="AC4" s="469"/>
    </row>
    <row r="5" spans="1:31" ht="15" customHeight="1">
      <c r="A5" s="470" t="s">
        <v>183</v>
      </c>
      <c r="B5" s="254" t="s">
        <v>0</v>
      </c>
      <c r="C5" s="472" t="s">
        <v>120</v>
      </c>
      <c r="D5" s="474" t="s">
        <v>1</v>
      </c>
      <c r="E5" s="598" t="s">
        <v>2</v>
      </c>
      <c r="F5" s="472" t="s">
        <v>3</v>
      </c>
      <c r="G5" s="472" t="s">
        <v>4</v>
      </c>
      <c r="H5" s="478" t="s">
        <v>5</v>
      </c>
      <c r="I5" s="472" t="s">
        <v>6</v>
      </c>
      <c r="J5" s="494" t="s">
        <v>7</v>
      </c>
      <c r="K5" s="487" t="s">
        <v>122</v>
      </c>
      <c r="L5" s="485" t="s">
        <v>9</v>
      </c>
      <c r="M5" s="462" t="s">
        <v>121</v>
      </c>
      <c r="N5" s="487" t="s">
        <v>122</v>
      </c>
      <c r="O5" s="485" t="s">
        <v>9</v>
      </c>
      <c r="P5" s="462" t="s">
        <v>121</v>
      </c>
      <c r="Q5" s="487" t="s">
        <v>122</v>
      </c>
      <c r="R5" s="485" t="s">
        <v>9</v>
      </c>
      <c r="S5" s="462" t="s">
        <v>121</v>
      </c>
      <c r="T5" s="480" t="s">
        <v>122</v>
      </c>
      <c r="U5" s="485" t="s">
        <v>9</v>
      </c>
      <c r="V5" s="462" t="s">
        <v>121</v>
      </c>
      <c r="W5" s="487" t="s">
        <v>122</v>
      </c>
      <c r="X5" s="485" t="s">
        <v>9</v>
      </c>
      <c r="Y5" s="462" t="s">
        <v>121</v>
      </c>
      <c r="Z5" s="8"/>
      <c r="AA5" s="487" t="s">
        <v>122</v>
      </c>
      <c r="AB5" s="485" t="s">
        <v>9</v>
      </c>
      <c r="AC5" s="462" t="s">
        <v>121</v>
      </c>
      <c r="AD5" s="482" t="s">
        <v>176</v>
      </c>
      <c r="AE5" s="482" t="s">
        <v>123</v>
      </c>
    </row>
    <row r="6" spans="1:31" ht="22.5" customHeight="1" thickBot="1">
      <c r="A6" s="471"/>
      <c r="B6" s="255" t="s">
        <v>8</v>
      </c>
      <c r="C6" s="473"/>
      <c r="D6" s="475"/>
      <c r="E6" s="599"/>
      <c r="F6" s="473"/>
      <c r="G6" s="473"/>
      <c r="H6" s="479"/>
      <c r="I6" s="473"/>
      <c r="J6" s="495"/>
      <c r="K6" s="488"/>
      <c r="L6" s="486"/>
      <c r="M6" s="463"/>
      <c r="N6" s="488"/>
      <c r="O6" s="486"/>
      <c r="P6" s="463"/>
      <c r="Q6" s="488"/>
      <c r="R6" s="486"/>
      <c r="S6" s="463"/>
      <c r="T6" s="481"/>
      <c r="U6" s="496"/>
      <c r="V6" s="484"/>
      <c r="W6" s="488"/>
      <c r="X6" s="486"/>
      <c r="Y6" s="463"/>
      <c r="Z6" s="15"/>
      <c r="AA6" s="488"/>
      <c r="AB6" s="486"/>
      <c r="AC6" s="463"/>
      <c r="AD6" s="483"/>
      <c r="AE6" s="483"/>
    </row>
    <row r="7" spans="1:31" ht="15" customHeight="1">
      <c r="A7" s="915">
        <v>1</v>
      </c>
      <c r="B7" s="666" t="s">
        <v>60</v>
      </c>
      <c r="C7" s="899" t="s">
        <v>24</v>
      </c>
      <c r="D7" s="669">
        <v>35797</v>
      </c>
      <c r="E7" s="670" t="s">
        <v>21</v>
      </c>
      <c r="F7" s="529" t="s">
        <v>474</v>
      </c>
      <c r="G7" s="713" t="s">
        <v>226</v>
      </c>
      <c r="H7" s="734"/>
      <c r="I7" s="735" t="s">
        <v>373</v>
      </c>
      <c r="J7" s="43"/>
      <c r="K7" s="91">
        <v>0.24963</v>
      </c>
      <c r="L7" s="267">
        <v>223</v>
      </c>
      <c r="M7" s="191">
        <f aca="true" t="shared" si="0" ref="M7:M17">L7/248*70</f>
        <v>62.943548387096776</v>
      </c>
      <c r="N7" s="256">
        <v>0.49912</v>
      </c>
      <c r="O7" s="257">
        <v>280</v>
      </c>
      <c r="P7" s="191">
        <f aca="true" t="shared" si="1" ref="P7:P35">O7/280*80</f>
        <v>80</v>
      </c>
      <c r="Q7" s="301" t="s">
        <v>475</v>
      </c>
      <c r="R7" s="257">
        <v>279</v>
      </c>
      <c r="S7" s="191">
        <f aca="true" t="shared" si="2" ref="S7:S33">R7/280*100</f>
        <v>99.64285714285714</v>
      </c>
      <c r="T7" s="24"/>
      <c r="U7" s="6"/>
      <c r="V7" s="25"/>
      <c r="W7" s="33"/>
      <c r="X7" s="34"/>
      <c r="Y7" s="25"/>
      <c r="Z7" s="34"/>
      <c r="AA7" s="34"/>
      <c r="AB7" s="34"/>
      <c r="AC7" s="191"/>
      <c r="AD7" s="429">
        <f aca="true" t="shared" si="3" ref="AD7:AD27">M7+P7+S7+AC7</f>
        <v>242.5864055299539</v>
      </c>
      <c r="AE7" s="564">
        <v>1</v>
      </c>
    </row>
    <row r="8" spans="1:31" ht="15" customHeight="1" thickBot="1">
      <c r="A8" s="916"/>
      <c r="B8" s="667" t="s">
        <v>476</v>
      </c>
      <c r="C8" s="900" t="s">
        <v>24</v>
      </c>
      <c r="D8" s="671">
        <v>32011</v>
      </c>
      <c r="E8" s="672" t="s">
        <v>117</v>
      </c>
      <c r="F8" s="530"/>
      <c r="G8" s="736" t="s">
        <v>118</v>
      </c>
      <c r="H8" s="737"/>
      <c r="I8" s="738" t="s">
        <v>477</v>
      </c>
      <c r="J8" s="92"/>
      <c r="K8" s="94">
        <v>0.24963</v>
      </c>
      <c r="L8" s="268">
        <v>223</v>
      </c>
      <c r="M8" s="193">
        <f t="shared" si="0"/>
        <v>62.943548387096776</v>
      </c>
      <c r="N8" s="258">
        <v>0.49912</v>
      </c>
      <c r="O8" s="259">
        <v>280</v>
      </c>
      <c r="P8" s="193">
        <f t="shared" si="1"/>
        <v>80</v>
      </c>
      <c r="Q8" s="304" t="s">
        <v>478</v>
      </c>
      <c r="R8" s="259">
        <v>279</v>
      </c>
      <c r="S8" s="193">
        <f t="shared" si="2"/>
        <v>99.64285714285714</v>
      </c>
      <c r="T8" s="27"/>
      <c r="U8" s="7"/>
      <c r="V8" s="28"/>
      <c r="W8" s="35"/>
      <c r="X8" s="36"/>
      <c r="Y8" s="28"/>
      <c r="Z8" s="36"/>
      <c r="AA8" s="36"/>
      <c r="AB8" s="36"/>
      <c r="AC8" s="193"/>
      <c r="AD8" s="430">
        <f t="shared" si="3"/>
        <v>242.5864055299539</v>
      </c>
      <c r="AE8" s="565"/>
    </row>
    <row r="9" spans="1:31" ht="15" customHeight="1">
      <c r="A9" s="917">
        <v>2</v>
      </c>
      <c r="B9" s="668" t="s">
        <v>162</v>
      </c>
      <c r="C9" s="901" t="s">
        <v>24</v>
      </c>
      <c r="D9" s="787">
        <v>28140</v>
      </c>
      <c r="E9" s="788" t="s">
        <v>94</v>
      </c>
      <c r="F9" s="531" t="s">
        <v>469</v>
      </c>
      <c r="G9" s="739" t="s">
        <v>102</v>
      </c>
      <c r="H9" s="740"/>
      <c r="I9" s="741" t="s">
        <v>103</v>
      </c>
      <c r="J9" s="75"/>
      <c r="K9" s="307">
        <v>0.248762</v>
      </c>
      <c r="L9" s="352">
        <v>224</v>
      </c>
      <c r="M9" s="194">
        <f t="shared" si="0"/>
        <v>63.225806451612904</v>
      </c>
      <c r="N9" s="310">
        <v>0.490856</v>
      </c>
      <c r="O9" s="350">
        <v>208</v>
      </c>
      <c r="P9" s="194">
        <f t="shared" si="1"/>
        <v>59.42857142857143</v>
      </c>
      <c r="Q9" s="305" t="s">
        <v>470</v>
      </c>
      <c r="R9" s="350">
        <v>259</v>
      </c>
      <c r="S9" s="194">
        <f t="shared" si="2"/>
        <v>92.5</v>
      </c>
      <c r="T9" s="21"/>
      <c r="U9" s="1"/>
      <c r="V9" s="22"/>
      <c r="W9" s="41"/>
      <c r="X9" s="10"/>
      <c r="Y9" s="22"/>
      <c r="Z9" s="10"/>
      <c r="AA9" s="10"/>
      <c r="AB9" s="10"/>
      <c r="AC9" s="194"/>
      <c r="AD9" s="454">
        <f t="shared" si="3"/>
        <v>215.15437788018434</v>
      </c>
      <c r="AE9" s="895">
        <v>2</v>
      </c>
    </row>
    <row r="10" spans="1:31" ht="15" customHeight="1" thickBot="1">
      <c r="A10" s="917"/>
      <c r="B10" s="665" t="s">
        <v>90</v>
      </c>
      <c r="C10" s="902" t="s">
        <v>24</v>
      </c>
      <c r="D10" s="678">
        <v>25287</v>
      </c>
      <c r="E10" s="679" t="s">
        <v>26</v>
      </c>
      <c r="F10" s="531"/>
      <c r="G10" s="742"/>
      <c r="H10" s="743"/>
      <c r="I10" s="744" t="s">
        <v>91</v>
      </c>
      <c r="J10" s="106"/>
      <c r="K10" s="308">
        <v>0.248762</v>
      </c>
      <c r="L10" s="353">
        <v>224</v>
      </c>
      <c r="M10" s="195">
        <f t="shared" si="0"/>
        <v>63.225806451612904</v>
      </c>
      <c r="N10" s="308">
        <v>0.490856</v>
      </c>
      <c r="O10" s="353">
        <v>208</v>
      </c>
      <c r="P10" s="195">
        <f t="shared" si="1"/>
        <v>59.42857142857143</v>
      </c>
      <c r="Q10" s="302" t="s">
        <v>471</v>
      </c>
      <c r="R10" s="248">
        <v>259</v>
      </c>
      <c r="S10" s="195">
        <f t="shared" si="2"/>
        <v>92.5</v>
      </c>
      <c r="T10" s="32"/>
      <c r="U10" s="2"/>
      <c r="V10" s="31"/>
      <c r="W10" s="42"/>
      <c r="X10" s="11"/>
      <c r="Y10" s="31"/>
      <c r="Z10" s="11"/>
      <c r="AA10" s="11"/>
      <c r="AB10" s="11"/>
      <c r="AC10" s="195"/>
      <c r="AD10" s="457">
        <f t="shared" si="3"/>
        <v>215.15437788018434</v>
      </c>
      <c r="AE10" s="895"/>
    </row>
    <row r="11" spans="1:31" ht="15" customHeight="1">
      <c r="A11" s="915">
        <v>3</v>
      </c>
      <c r="B11" s="666" t="s">
        <v>163</v>
      </c>
      <c r="C11" s="899" t="s">
        <v>24</v>
      </c>
      <c r="D11" s="669">
        <v>22406</v>
      </c>
      <c r="E11" s="670" t="s">
        <v>14</v>
      </c>
      <c r="F11" s="529" t="s">
        <v>857</v>
      </c>
      <c r="G11" s="713" t="s">
        <v>56</v>
      </c>
      <c r="H11" s="717"/>
      <c r="I11" s="735" t="s">
        <v>164</v>
      </c>
      <c r="J11" s="119"/>
      <c r="K11" s="91">
        <v>0.250012</v>
      </c>
      <c r="L11" s="267">
        <v>177</v>
      </c>
      <c r="M11" s="191">
        <f t="shared" si="0"/>
        <v>49.95967741935484</v>
      </c>
      <c r="N11" s="91">
        <v>0.5198842592592593</v>
      </c>
      <c r="O11" s="267">
        <v>151</v>
      </c>
      <c r="P11" s="191">
        <f t="shared" si="1"/>
        <v>43.14285714285714</v>
      </c>
      <c r="Q11" s="301" t="s">
        <v>472</v>
      </c>
      <c r="R11" s="257">
        <v>267</v>
      </c>
      <c r="S11" s="191">
        <f t="shared" si="2"/>
        <v>95.35714285714286</v>
      </c>
      <c r="T11" s="34"/>
      <c r="U11" s="34"/>
      <c r="V11" s="26"/>
      <c r="W11" s="33"/>
      <c r="X11" s="34"/>
      <c r="Y11" s="25"/>
      <c r="Z11" s="34"/>
      <c r="AA11" s="230">
        <v>0.25355324074074076</v>
      </c>
      <c r="AB11" s="231">
        <v>189</v>
      </c>
      <c r="AC11" s="191">
        <f>AB11/258*70</f>
        <v>51.27906976744186</v>
      </c>
      <c r="AD11" s="429">
        <f>M11+S11+AC11</f>
        <v>196.59589004393956</v>
      </c>
      <c r="AE11" s="566">
        <v>3</v>
      </c>
    </row>
    <row r="12" spans="1:31" ht="15" customHeight="1" thickBot="1">
      <c r="A12" s="916"/>
      <c r="B12" s="667" t="s">
        <v>165</v>
      </c>
      <c r="C12" s="900" t="s">
        <v>24</v>
      </c>
      <c r="D12" s="671">
        <v>21579</v>
      </c>
      <c r="E12" s="672" t="s">
        <v>14</v>
      </c>
      <c r="F12" s="530"/>
      <c r="G12" s="736" t="s">
        <v>56</v>
      </c>
      <c r="H12" s="718"/>
      <c r="I12" s="738" t="s">
        <v>166</v>
      </c>
      <c r="J12" s="122"/>
      <c r="K12" s="94">
        <v>0.250012</v>
      </c>
      <c r="L12" s="268">
        <v>177</v>
      </c>
      <c r="M12" s="193">
        <f t="shared" si="0"/>
        <v>49.95967741935484</v>
      </c>
      <c r="N12" s="94">
        <v>0.5198842592592593</v>
      </c>
      <c r="O12" s="268">
        <v>151</v>
      </c>
      <c r="P12" s="193">
        <f t="shared" si="1"/>
        <v>43.14285714285714</v>
      </c>
      <c r="Q12" s="304" t="s">
        <v>473</v>
      </c>
      <c r="R12" s="259">
        <v>267</v>
      </c>
      <c r="S12" s="193">
        <f t="shared" si="2"/>
        <v>95.35714285714286</v>
      </c>
      <c r="T12" s="36"/>
      <c r="U12" s="36"/>
      <c r="V12" s="29"/>
      <c r="W12" s="35"/>
      <c r="X12" s="36"/>
      <c r="Y12" s="28"/>
      <c r="Z12" s="36"/>
      <c r="AA12" s="35">
        <v>0.25355324074074076</v>
      </c>
      <c r="AB12" s="36">
        <v>189</v>
      </c>
      <c r="AC12" s="193">
        <f>AB12/258*70</f>
        <v>51.27906976744186</v>
      </c>
      <c r="AD12" s="430">
        <f>M12+S12+AC12</f>
        <v>196.59589004393956</v>
      </c>
      <c r="AE12" s="567"/>
    </row>
    <row r="13" spans="1:31" ht="15" customHeight="1">
      <c r="A13" s="917">
        <v>4</v>
      </c>
      <c r="B13" s="668" t="s">
        <v>504</v>
      </c>
      <c r="C13" s="901" t="s">
        <v>12</v>
      </c>
      <c r="D13" s="787">
        <v>30478</v>
      </c>
      <c r="E13" s="788" t="s">
        <v>94</v>
      </c>
      <c r="F13" s="531" t="s">
        <v>505</v>
      </c>
      <c r="G13" s="739" t="s">
        <v>506</v>
      </c>
      <c r="H13" s="740"/>
      <c r="I13" s="741" t="s">
        <v>507</v>
      </c>
      <c r="J13" s="73"/>
      <c r="K13" s="307">
        <v>0.248912</v>
      </c>
      <c r="L13" s="352">
        <v>164</v>
      </c>
      <c r="M13" s="194">
        <f t="shared" si="0"/>
        <v>46.29032258064516</v>
      </c>
      <c r="N13" s="307">
        <v>0.499421</v>
      </c>
      <c r="O13" s="352">
        <v>214</v>
      </c>
      <c r="P13" s="194">
        <f>O13/280*80</f>
        <v>61.14285714285714</v>
      </c>
      <c r="Q13" s="88"/>
      <c r="R13" s="88"/>
      <c r="S13" s="204"/>
      <c r="T13" s="10"/>
      <c r="U13" s="10"/>
      <c r="V13" s="23"/>
      <c r="W13" s="41"/>
      <c r="X13" s="10"/>
      <c r="Y13" s="22"/>
      <c r="Z13" s="10"/>
      <c r="AA13" s="41">
        <v>0.2478935185185185</v>
      </c>
      <c r="AB13" s="10">
        <v>223</v>
      </c>
      <c r="AC13" s="194">
        <f>AB13/258*70</f>
        <v>60.50387596899225</v>
      </c>
      <c r="AD13" s="454">
        <f>M13+P13+S13+AC13</f>
        <v>167.93705569249454</v>
      </c>
      <c r="AE13" s="568">
        <v>4</v>
      </c>
    </row>
    <row r="14" spans="1:31" ht="15" customHeight="1" thickBot="1">
      <c r="A14" s="917"/>
      <c r="B14" s="665" t="s">
        <v>508</v>
      </c>
      <c r="C14" s="902" t="s">
        <v>96</v>
      </c>
      <c r="D14" s="678">
        <v>34895</v>
      </c>
      <c r="E14" s="679" t="s">
        <v>94</v>
      </c>
      <c r="F14" s="531"/>
      <c r="G14" s="742"/>
      <c r="H14" s="766"/>
      <c r="I14" s="744" t="s">
        <v>858</v>
      </c>
      <c r="J14" s="76"/>
      <c r="K14" s="308">
        <v>0.248912</v>
      </c>
      <c r="L14" s="353">
        <v>164</v>
      </c>
      <c r="M14" s="195">
        <f t="shared" si="0"/>
        <v>46.29032258064516</v>
      </c>
      <c r="N14" s="308">
        <v>0.499421</v>
      </c>
      <c r="O14" s="353">
        <v>214</v>
      </c>
      <c r="P14" s="195">
        <f>O14/280*80</f>
        <v>61.14285714285714</v>
      </c>
      <c r="Q14" s="109"/>
      <c r="R14" s="109"/>
      <c r="S14" s="201"/>
      <c r="T14" s="11"/>
      <c r="U14" s="11"/>
      <c r="V14" s="30"/>
      <c r="W14" s="42"/>
      <c r="X14" s="11"/>
      <c r="Y14" s="31"/>
      <c r="Z14" s="11"/>
      <c r="AA14" s="42">
        <v>0.2478935185185185</v>
      </c>
      <c r="AB14" s="11">
        <v>223</v>
      </c>
      <c r="AC14" s="195">
        <f>AB14/258*70</f>
        <v>60.50387596899225</v>
      </c>
      <c r="AD14" s="457">
        <f>M14+P14+S14+AC14</f>
        <v>167.93705569249454</v>
      </c>
      <c r="AE14" s="568"/>
    </row>
    <row r="15" spans="1:31" ht="15" customHeight="1">
      <c r="A15" s="915">
        <v>5</v>
      </c>
      <c r="B15" s="666" t="s">
        <v>18</v>
      </c>
      <c r="C15" s="899" t="s">
        <v>24</v>
      </c>
      <c r="D15" s="669">
        <v>36626</v>
      </c>
      <c r="E15" s="670" t="s">
        <v>10</v>
      </c>
      <c r="F15" s="529" t="s">
        <v>479</v>
      </c>
      <c r="G15" s="713" t="s">
        <v>234</v>
      </c>
      <c r="H15" s="734"/>
      <c r="I15" s="735" t="s">
        <v>17</v>
      </c>
      <c r="J15" s="43"/>
      <c r="K15" s="91">
        <v>0.21184</v>
      </c>
      <c r="L15" s="267">
        <v>201</v>
      </c>
      <c r="M15" s="191">
        <f t="shared" si="0"/>
        <v>56.73387096774193</v>
      </c>
      <c r="N15" s="256">
        <v>0.498102</v>
      </c>
      <c r="O15" s="257">
        <v>226</v>
      </c>
      <c r="P15" s="191">
        <f t="shared" si="1"/>
        <v>64.57142857142857</v>
      </c>
      <c r="Q15" s="301" t="s">
        <v>480</v>
      </c>
      <c r="R15" s="257">
        <v>97</v>
      </c>
      <c r="S15" s="191">
        <f t="shared" si="2"/>
        <v>34.64285714285714</v>
      </c>
      <c r="T15" s="34"/>
      <c r="U15" s="34"/>
      <c r="V15" s="26"/>
      <c r="W15" s="33"/>
      <c r="X15" s="34"/>
      <c r="Y15" s="25"/>
      <c r="Z15" s="34"/>
      <c r="AA15" s="34"/>
      <c r="AB15" s="34"/>
      <c r="AC15" s="191"/>
      <c r="AD15" s="429">
        <f t="shared" si="3"/>
        <v>155.94815668202764</v>
      </c>
      <c r="AE15" s="644">
        <v>5</v>
      </c>
    </row>
    <row r="16" spans="1:31" ht="15" customHeight="1">
      <c r="A16" s="917"/>
      <c r="B16" s="394" t="s">
        <v>13</v>
      </c>
      <c r="C16" s="903" t="s">
        <v>24</v>
      </c>
      <c r="D16" s="673">
        <v>36758</v>
      </c>
      <c r="E16" s="674" t="s">
        <v>10</v>
      </c>
      <c r="F16" s="531"/>
      <c r="G16" s="745" t="s">
        <v>234</v>
      </c>
      <c r="H16" s="715"/>
      <c r="I16" s="746" t="s">
        <v>638</v>
      </c>
      <c r="J16" s="53"/>
      <c r="K16" s="74">
        <v>0.21184</v>
      </c>
      <c r="L16" s="351">
        <v>201</v>
      </c>
      <c r="M16" s="192">
        <f t="shared" si="0"/>
        <v>56.73387096774193</v>
      </c>
      <c r="N16" s="74">
        <v>0.498102</v>
      </c>
      <c r="O16" s="351">
        <v>226</v>
      </c>
      <c r="P16" s="192">
        <f t="shared" si="1"/>
        <v>64.57142857142857</v>
      </c>
      <c r="Q16" s="303" t="s">
        <v>481</v>
      </c>
      <c r="R16" s="345">
        <v>97</v>
      </c>
      <c r="S16" s="192">
        <f t="shared" si="2"/>
        <v>34.64285714285714</v>
      </c>
      <c r="T16" s="9"/>
      <c r="U16" s="9"/>
      <c r="V16" s="19"/>
      <c r="W16" s="20"/>
      <c r="X16" s="9"/>
      <c r="Y16" s="17"/>
      <c r="Z16" s="9"/>
      <c r="AA16" s="9"/>
      <c r="AB16" s="9"/>
      <c r="AC16" s="192"/>
      <c r="AD16" s="452">
        <f t="shared" si="3"/>
        <v>155.94815668202764</v>
      </c>
      <c r="AE16" s="568"/>
    </row>
    <row r="17" spans="1:31" ht="24.75" customHeight="1" thickBot="1">
      <c r="A17" s="916"/>
      <c r="B17" s="667" t="s">
        <v>208</v>
      </c>
      <c r="C17" s="900" t="s">
        <v>12</v>
      </c>
      <c r="D17" s="671">
        <v>36734</v>
      </c>
      <c r="E17" s="672" t="s">
        <v>105</v>
      </c>
      <c r="F17" s="530"/>
      <c r="G17" s="736" t="s">
        <v>314</v>
      </c>
      <c r="H17" s="718"/>
      <c r="I17" s="738" t="s">
        <v>178</v>
      </c>
      <c r="J17" s="122"/>
      <c r="K17" s="94">
        <v>0.21184</v>
      </c>
      <c r="L17" s="268">
        <v>201</v>
      </c>
      <c r="M17" s="193">
        <f t="shared" si="0"/>
        <v>56.73387096774193</v>
      </c>
      <c r="N17" s="94">
        <v>0.498102</v>
      </c>
      <c r="O17" s="268">
        <v>226</v>
      </c>
      <c r="P17" s="193">
        <f t="shared" si="1"/>
        <v>64.57142857142857</v>
      </c>
      <c r="Q17" s="304" t="s">
        <v>482</v>
      </c>
      <c r="R17" s="259">
        <v>97</v>
      </c>
      <c r="S17" s="193">
        <f t="shared" si="2"/>
        <v>34.64285714285714</v>
      </c>
      <c r="T17" s="36"/>
      <c r="U17" s="36"/>
      <c r="V17" s="29"/>
      <c r="W17" s="35"/>
      <c r="X17" s="36"/>
      <c r="Y17" s="28"/>
      <c r="Z17" s="36"/>
      <c r="AA17" s="36"/>
      <c r="AB17" s="36"/>
      <c r="AC17" s="209"/>
      <c r="AD17" s="453">
        <f t="shared" si="3"/>
        <v>155.94815668202764</v>
      </c>
      <c r="AE17" s="645"/>
    </row>
    <row r="18" spans="1:31" ht="15" customHeight="1">
      <c r="A18" s="917">
        <v>6</v>
      </c>
      <c r="B18" s="668" t="s">
        <v>483</v>
      </c>
      <c r="C18" s="901" t="s">
        <v>12</v>
      </c>
      <c r="D18" s="787">
        <v>37266</v>
      </c>
      <c r="E18" s="788" t="s">
        <v>117</v>
      </c>
      <c r="F18" s="531" t="s">
        <v>484</v>
      </c>
      <c r="G18" s="739" t="s">
        <v>118</v>
      </c>
      <c r="H18" s="751"/>
      <c r="I18" s="739" t="s">
        <v>485</v>
      </c>
      <c r="J18" s="110"/>
      <c r="K18" s="141"/>
      <c r="L18" s="141"/>
      <c r="M18" s="204"/>
      <c r="N18" s="307">
        <v>0.492118</v>
      </c>
      <c r="O18" s="352">
        <v>171</v>
      </c>
      <c r="P18" s="194">
        <f t="shared" si="1"/>
        <v>48.85714285714286</v>
      </c>
      <c r="Q18" s="305" t="s">
        <v>486</v>
      </c>
      <c r="R18" s="350">
        <v>254</v>
      </c>
      <c r="S18" s="194">
        <f t="shared" si="2"/>
        <v>90.71428571428571</v>
      </c>
      <c r="T18" s="10"/>
      <c r="U18" s="10"/>
      <c r="V18" s="23"/>
      <c r="W18" s="10"/>
      <c r="X18" s="10"/>
      <c r="Y18" s="23"/>
      <c r="Z18" s="10"/>
      <c r="AA18" s="10"/>
      <c r="AB18" s="10"/>
      <c r="AC18" s="194"/>
      <c r="AD18" s="454">
        <f t="shared" si="3"/>
        <v>139.57142857142856</v>
      </c>
      <c r="AE18" s="568">
        <v>6</v>
      </c>
    </row>
    <row r="19" spans="1:31" ht="15" customHeight="1">
      <c r="A19" s="917"/>
      <c r="B19" s="394" t="s">
        <v>487</v>
      </c>
      <c r="C19" s="903" t="s">
        <v>12</v>
      </c>
      <c r="D19" s="673">
        <v>36691</v>
      </c>
      <c r="E19" s="674" t="s">
        <v>117</v>
      </c>
      <c r="F19" s="531"/>
      <c r="G19" s="745" t="s">
        <v>118</v>
      </c>
      <c r="H19" s="720"/>
      <c r="I19" s="745" t="s">
        <v>119</v>
      </c>
      <c r="J19" s="62"/>
      <c r="K19" s="79"/>
      <c r="L19" s="79"/>
      <c r="M19" s="208"/>
      <c r="N19" s="309">
        <v>0.492118</v>
      </c>
      <c r="O19" s="345">
        <v>171</v>
      </c>
      <c r="P19" s="192">
        <f t="shared" si="1"/>
        <v>48.85714285714286</v>
      </c>
      <c r="Q19" s="303" t="s">
        <v>488</v>
      </c>
      <c r="R19" s="345">
        <v>254</v>
      </c>
      <c r="S19" s="192">
        <f t="shared" si="2"/>
        <v>90.71428571428571</v>
      </c>
      <c r="T19" s="9"/>
      <c r="U19" s="9"/>
      <c r="V19" s="19"/>
      <c r="W19" s="9"/>
      <c r="X19" s="9"/>
      <c r="Y19" s="19"/>
      <c r="Z19" s="9"/>
      <c r="AA19" s="9"/>
      <c r="AB19" s="9"/>
      <c r="AC19" s="192"/>
      <c r="AD19" s="452">
        <f t="shared" si="3"/>
        <v>139.57142857142856</v>
      </c>
      <c r="AE19" s="568"/>
    </row>
    <row r="20" spans="1:31" ht="15" customHeight="1" thickBot="1">
      <c r="A20" s="917"/>
      <c r="B20" s="665" t="s">
        <v>489</v>
      </c>
      <c r="C20" s="902" t="s">
        <v>12</v>
      </c>
      <c r="D20" s="678">
        <v>37257</v>
      </c>
      <c r="E20" s="679" t="s">
        <v>117</v>
      </c>
      <c r="F20" s="531"/>
      <c r="G20" s="742" t="s">
        <v>118</v>
      </c>
      <c r="H20" s="747"/>
      <c r="I20" s="742" t="s">
        <v>119</v>
      </c>
      <c r="J20" s="68"/>
      <c r="K20" s="85"/>
      <c r="L20" s="85"/>
      <c r="M20" s="201"/>
      <c r="N20" s="247">
        <v>0.492118</v>
      </c>
      <c r="O20" s="248">
        <v>171</v>
      </c>
      <c r="P20" s="195">
        <f t="shared" si="1"/>
        <v>48.85714285714286</v>
      </c>
      <c r="Q20" s="302" t="s">
        <v>490</v>
      </c>
      <c r="R20" s="248">
        <v>254</v>
      </c>
      <c r="S20" s="195">
        <f t="shared" si="2"/>
        <v>90.71428571428571</v>
      </c>
      <c r="T20" s="11"/>
      <c r="U20" s="11"/>
      <c r="V20" s="30"/>
      <c r="W20" s="11"/>
      <c r="X20" s="11"/>
      <c r="Y20" s="30"/>
      <c r="Z20" s="11"/>
      <c r="AA20" s="11"/>
      <c r="AB20" s="11"/>
      <c r="AC20" s="263"/>
      <c r="AD20" s="433">
        <f t="shared" si="3"/>
        <v>139.57142857142856</v>
      </c>
      <c r="AE20" s="568"/>
    </row>
    <row r="21" spans="1:31" ht="15" customHeight="1">
      <c r="A21" s="915">
        <v>7</v>
      </c>
      <c r="B21" s="666" t="s">
        <v>148</v>
      </c>
      <c r="C21" s="899" t="s">
        <v>33</v>
      </c>
      <c r="D21" s="669">
        <v>29115</v>
      </c>
      <c r="E21" s="670" t="s">
        <v>110</v>
      </c>
      <c r="F21" s="529" t="s">
        <v>149</v>
      </c>
      <c r="G21" s="713" t="s">
        <v>112</v>
      </c>
      <c r="H21" s="734"/>
      <c r="I21" s="735" t="s">
        <v>141</v>
      </c>
      <c r="J21" s="43"/>
      <c r="K21" s="91">
        <v>0.24816</v>
      </c>
      <c r="L21" s="267">
        <v>104</v>
      </c>
      <c r="M21" s="191">
        <f>L21/248*70</f>
        <v>29.35483870967742</v>
      </c>
      <c r="N21" s="82"/>
      <c r="O21" s="47"/>
      <c r="P21" s="191"/>
      <c r="Q21" s="301" t="s">
        <v>515</v>
      </c>
      <c r="R21" s="257">
        <v>192</v>
      </c>
      <c r="S21" s="191">
        <f>R21/280*100</f>
        <v>68.57142857142857</v>
      </c>
      <c r="T21" s="34"/>
      <c r="U21" s="34"/>
      <c r="V21" s="26"/>
      <c r="W21" s="34"/>
      <c r="X21" s="34"/>
      <c r="Y21" s="26"/>
      <c r="Z21" s="34"/>
      <c r="AA21" s="33">
        <v>0.2505671296296296</v>
      </c>
      <c r="AB21" s="34">
        <v>146</v>
      </c>
      <c r="AC21" s="191">
        <f aca="true" t="shared" si="4" ref="AC21:AC27">AB21/258*70</f>
        <v>39.6124031007752</v>
      </c>
      <c r="AD21" s="429">
        <f t="shared" si="3"/>
        <v>137.5386703818812</v>
      </c>
      <c r="AE21" s="644">
        <v>7</v>
      </c>
    </row>
    <row r="22" spans="1:31" ht="15" customHeight="1" thickBot="1">
      <c r="A22" s="916"/>
      <c r="B22" s="667" t="s">
        <v>516</v>
      </c>
      <c r="C22" s="900" t="s">
        <v>33</v>
      </c>
      <c r="D22" s="671">
        <v>31082</v>
      </c>
      <c r="E22" s="672" t="s">
        <v>110</v>
      </c>
      <c r="F22" s="530"/>
      <c r="G22" s="736"/>
      <c r="H22" s="718"/>
      <c r="I22" s="738"/>
      <c r="J22" s="122"/>
      <c r="K22" s="94">
        <v>0.24816</v>
      </c>
      <c r="L22" s="268">
        <v>104</v>
      </c>
      <c r="M22" s="193">
        <f>L22/248*70</f>
        <v>29.35483870967742</v>
      </c>
      <c r="N22" s="97"/>
      <c r="O22" s="98"/>
      <c r="P22" s="203"/>
      <c r="Q22" s="304" t="s">
        <v>517</v>
      </c>
      <c r="R22" s="259">
        <v>192</v>
      </c>
      <c r="S22" s="193">
        <f>R22/280*100</f>
        <v>68.57142857142857</v>
      </c>
      <c r="T22" s="36"/>
      <c r="U22" s="36"/>
      <c r="V22" s="29"/>
      <c r="W22" s="36"/>
      <c r="X22" s="36"/>
      <c r="Y22" s="29"/>
      <c r="Z22" s="36"/>
      <c r="AA22" s="35">
        <v>0.2505671296296296</v>
      </c>
      <c r="AB22" s="36">
        <v>146</v>
      </c>
      <c r="AC22" s="193">
        <f t="shared" si="4"/>
        <v>39.6124031007752</v>
      </c>
      <c r="AD22" s="430">
        <f t="shared" si="3"/>
        <v>137.5386703818812</v>
      </c>
      <c r="AE22" s="645"/>
    </row>
    <row r="23" spans="1:31" ht="15" customHeight="1">
      <c r="A23" s="917">
        <v>8</v>
      </c>
      <c r="B23" s="668" t="s">
        <v>491</v>
      </c>
      <c r="C23" s="901" t="s">
        <v>12</v>
      </c>
      <c r="D23" s="787">
        <v>37260</v>
      </c>
      <c r="E23" s="788" t="s">
        <v>387</v>
      </c>
      <c r="F23" s="531" t="s">
        <v>412</v>
      </c>
      <c r="G23" s="739" t="s">
        <v>492</v>
      </c>
      <c r="H23" s="740"/>
      <c r="I23" s="739" t="s">
        <v>493</v>
      </c>
      <c r="J23" s="75"/>
      <c r="K23" s="141"/>
      <c r="L23" s="141"/>
      <c r="M23" s="204"/>
      <c r="N23" s="310">
        <v>0.485312</v>
      </c>
      <c r="O23" s="350">
        <v>160</v>
      </c>
      <c r="P23" s="194">
        <f t="shared" si="1"/>
        <v>45.71428571428571</v>
      </c>
      <c r="Q23" s="305" t="s">
        <v>494</v>
      </c>
      <c r="R23" s="350">
        <v>208</v>
      </c>
      <c r="S23" s="194">
        <f t="shared" si="2"/>
        <v>74.28571428571429</v>
      </c>
      <c r="T23" s="10"/>
      <c r="U23" s="10"/>
      <c r="V23" s="23"/>
      <c r="W23" s="10"/>
      <c r="X23" s="10"/>
      <c r="Y23" s="23"/>
      <c r="Z23" s="10"/>
      <c r="AA23" s="10"/>
      <c r="AB23" s="10"/>
      <c r="AC23" s="194"/>
      <c r="AD23" s="454">
        <f t="shared" si="3"/>
        <v>120</v>
      </c>
      <c r="AE23" s="568">
        <v>8</v>
      </c>
    </row>
    <row r="24" spans="1:31" ht="15" customHeight="1">
      <c r="A24" s="917"/>
      <c r="B24" s="394" t="s">
        <v>495</v>
      </c>
      <c r="C24" s="903" t="s">
        <v>33</v>
      </c>
      <c r="D24" s="673">
        <v>38434</v>
      </c>
      <c r="E24" s="674" t="s">
        <v>387</v>
      </c>
      <c r="F24" s="531"/>
      <c r="G24" s="745" t="s">
        <v>496</v>
      </c>
      <c r="H24" s="715"/>
      <c r="I24" s="745" t="s">
        <v>497</v>
      </c>
      <c r="J24" s="53"/>
      <c r="K24" s="79"/>
      <c r="L24" s="79"/>
      <c r="M24" s="208"/>
      <c r="N24" s="309">
        <v>0.485312</v>
      </c>
      <c r="O24" s="345">
        <v>160</v>
      </c>
      <c r="P24" s="192">
        <f t="shared" si="1"/>
        <v>45.71428571428571</v>
      </c>
      <c r="Q24" s="303" t="s">
        <v>498</v>
      </c>
      <c r="R24" s="345">
        <v>208</v>
      </c>
      <c r="S24" s="192">
        <f t="shared" si="2"/>
        <v>74.28571428571429</v>
      </c>
      <c r="T24" s="9"/>
      <c r="U24" s="9"/>
      <c r="V24" s="19"/>
      <c r="W24" s="9"/>
      <c r="X24" s="9"/>
      <c r="Y24" s="19"/>
      <c r="Z24" s="9"/>
      <c r="AA24" s="9"/>
      <c r="AB24" s="9"/>
      <c r="AC24" s="192"/>
      <c r="AD24" s="452">
        <f t="shared" si="3"/>
        <v>120</v>
      </c>
      <c r="AE24" s="568"/>
    </row>
    <row r="25" spans="1:31" ht="15" customHeight="1" thickBot="1">
      <c r="A25" s="917"/>
      <c r="B25" s="665" t="s">
        <v>468</v>
      </c>
      <c r="C25" s="902" t="s">
        <v>96</v>
      </c>
      <c r="D25" s="678">
        <v>37693</v>
      </c>
      <c r="E25" s="679" t="s">
        <v>387</v>
      </c>
      <c r="F25" s="531"/>
      <c r="G25" s="742" t="s">
        <v>492</v>
      </c>
      <c r="H25" s="743"/>
      <c r="I25" s="742" t="s">
        <v>493</v>
      </c>
      <c r="J25" s="106"/>
      <c r="K25" s="116"/>
      <c r="L25" s="168"/>
      <c r="M25" s="195"/>
      <c r="N25" s="247">
        <v>0.485312</v>
      </c>
      <c r="O25" s="248">
        <v>160</v>
      </c>
      <c r="P25" s="195">
        <f t="shared" si="1"/>
        <v>45.71428571428571</v>
      </c>
      <c r="Q25" s="302" t="s">
        <v>499</v>
      </c>
      <c r="R25" s="248">
        <v>208</v>
      </c>
      <c r="S25" s="195">
        <f t="shared" si="2"/>
        <v>74.28571428571429</v>
      </c>
      <c r="T25" s="11"/>
      <c r="U25" s="11"/>
      <c r="V25" s="30"/>
      <c r="W25" s="11"/>
      <c r="X25" s="11"/>
      <c r="Y25" s="30"/>
      <c r="Z25" s="11"/>
      <c r="AA25" s="11"/>
      <c r="AB25" s="11"/>
      <c r="AC25" s="263"/>
      <c r="AD25" s="433">
        <f t="shared" si="3"/>
        <v>120</v>
      </c>
      <c r="AE25" s="568"/>
    </row>
    <row r="26" spans="1:31" ht="15" customHeight="1">
      <c r="A26" s="915">
        <v>9</v>
      </c>
      <c r="B26" s="666" t="s">
        <v>543</v>
      </c>
      <c r="C26" s="899" t="s">
        <v>24</v>
      </c>
      <c r="D26" s="669">
        <v>37023</v>
      </c>
      <c r="E26" s="670" t="s">
        <v>65</v>
      </c>
      <c r="F26" s="529" t="s">
        <v>544</v>
      </c>
      <c r="G26" s="748"/>
      <c r="H26" s="734"/>
      <c r="I26" s="713" t="s">
        <v>333</v>
      </c>
      <c r="J26" s="43"/>
      <c r="K26" s="127"/>
      <c r="L26" s="159"/>
      <c r="M26" s="191"/>
      <c r="N26" s="137"/>
      <c r="O26" s="137"/>
      <c r="P26" s="202"/>
      <c r="Q26" s="301" t="s">
        <v>545</v>
      </c>
      <c r="R26" s="257">
        <v>209</v>
      </c>
      <c r="S26" s="191">
        <f t="shared" si="2"/>
        <v>74.64285714285714</v>
      </c>
      <c r="T26" s="34"/>
      <c r="U26" s="34"/>
      <c r="V26" s="26"/>
      <c r="W26" s="34"/>
      <c r="X26" s="34"/>
      <c r="Y26" s="26"/>
      <c r="Z26" s="34"/>
      <c r="AA26" s="33">
        <v>0.24758101851851852</v>
      </c>
      <c r="AB26" s="34">
        <v>166</v>
      </c>
      <c r="AC26" s="191">
        <f t="shared" si="4"/>
        <v>45.038759689922486</v>
      </c>
      <c r="AD26" s="429">
        <f t="shared" si="3"/>
        <v>119.68161683277962</v>
      </c>
      <c r="AE26" s="644">
        <v>9</v>
      </c>
    </row>
    <row r="27" spans="1:31" ht="15" customHeight="1" thickBot="1">
      <c r="A27" s="916"/>
      <c r="B27" s="667" t="s">
        <v>214</v>
      </c>
      <c r="C27" s="900" t="s">
        <v>12</v>
      </c>
      <c r="D27" s="671">
        <v>38428</v>
      </c>
      <c r="E27" s="672" t="s">
        <v>65</v>
      </c>
      <c r="F27" s="530"/>
      <c r="G27" s="749"/>
      <c r="H27" s="737"/>
      <c r="I27" s="736" t="s">
        <v>546</v>
      </c>
      <c r="J27" s="92"/>
      <c r="K27" s="131"/>
      <c r="L27" s="143"/>
      <c r="M27" s="193"/>
      <c r="N27" s="147"/>
      <c r="O27" s="147"/>
      <c r="P27" s="203"/>
      <c r="Q27" s="304" t="s">
        <v>547</v>
      </c>
      <c r="R27" s="259">
        <v>209</v>
      </c>
      <c r="S27" s="193">
        <f t="shared" si="2"/>
        <v>74.64285714285714</v>
      </c>
      <c r="T27" s="36"/>
      <c r="U27" s="36"/>
      <c r="V27" s="29"/>
      <c r="W27" s="36"/>
      <c r="X27" s="36"/>
      <c r="Y27" s="29"/>
      <c r="Z27" s="36"/>
      <c r="AA27" s="35">
        <v>0.24758101851851852</v>
      </c>
      <c r="AB27" s="36">
        <v>166</v>
      </c>
      <c r="AC27" s="193">
        <f t="shared" si="4"/>
        <v>45.038759689922486</v>
      </c>
      <c r="AD27" s="430">
        <f t="shared" si="3"/>
        <v>119.68161683277962</v>
      </c>
      <c r="AE27" s="645"/>
    </row>
    <row r="28" spans="1:31" ht="22.5" customHeight="1">
      <c r="A28" s="917">
        <v>10</v>
      </c>
      <c r="B28" s="668" t="s">
        <v>500</v>
      </c>
      <c r="C28" s="901" t="s">
        <v>96</v>
      </c>
      <c r="D28" s="787">
        <v>24718</v>
      </c>
      <c r="E28" s="788" t="s">
        <v>387</v>
      </c>
      <c r="F28" s="531" t="s">
        <v>501</v>
      </c>
      <c r="G28" s="739" t="s">
        <v>413</v>
      </c>
      <c r="H28" s="751"/>
      <c r="I28" s="741" t="s">
        <v>414</v>
      </c>
      <c r="J28" s="110"/>
      <c r="K28" s="307">
        <v>0.247419</v>
      </c>
      <c r="L28" s="352">
        <v>118</v>
      </c>
      <c r="M28" s="194">
        <f aca="true" t="shared" si="5" ref="M28:M35">L28/248*70</f>
        <v>33.306451612903224</v>
      </c>
      <c r="N28" s="310">
        <v>0.481655</v>
      </c>
      <c r="O28" s="350">
        <v>117</v>
      </c>
      <c r="P28" s="194">
        <f t="shared" si="1"/>
        <v>33.42857142857143</v>
      </c>
      <c r="Q28" s="305" t="s">
        <v>502</v>
      </c>
      <c r="R28" s="350">
        <v>126</v>
      </c>
      <c r="S28" s="194">
        <f t="shared" si="2"/>
        <v>45</v>
      </c>
      <c r="T28" s="10"/>
      <c r="U28" s="10"/>
      <c r="V28" s="23"/>
      <c r="W28" s="10"/>
      <c r="X28" s="10"/>
      <c r="Y28" s="23"/>
      <c r="Z28" s="10"/>
      <c r="AA28" s="41">
        <v>0.24854166666666666</v>
      </c>
      <c r="AB28" s="10">
        <v>121</v>
      </c>
      <c r="AC28" s="194">
        <f aca="true" t="shared" si="6" ref="AC28:AC33">AB28/258*70</f>
        <v>32.82945736434109</v>
      </c>
      <c r="AD28" s="454">
        <f>M28+P28+S28</f>
        <v>111.73502304147465</v>
      </c>
      <c r="AE28" s="568">
        <v>10</v>
      </c>
    </row>
    <row r="29" spans="1:31" ht="24" customHeight="1" thickBot="1">
      <c r="A29" s="917"/>
      <c r="B29" s="665" t="s">
        <v>212</v>
      </c>
      <c r="C29" s="902" t="s">
        <v>96</v>
      </c>
      <c r="D29" s="678">
        <v>26417</v>
      </c>
      <c r="E29" s="679" t="s">
        <v>387</v>
      </c>
      <c r="F29" s="531"/>
      <c r="G29" s="742" t="s">
        <v>389</v>
      </c>
      <c r="H29" s="743"/>
      <c r="I29" s="744" t="s">
        <v>91</v>
      </c>
      <c r="J29" s="106"/>
      <c r="K29" s="308">
        <v>0.247419</v>
      </c>
      <c r="L29" s="353">
        <v>118</v>
      </c>
      <c r="M29" s="195">
        <f t="shared" si="5"/>
        <v>33.306451612903224</v>
      </c>
      <c r="N29" s="308">
        <v>0.481655</v>
      </c>
      <c r="O29" s="353">
        <v>117</v>
      </c>
      <c r="P29" s="195">
        <f t="shared" si="1"/>
        <v>33.42857142857143</v>
      </c>
      <c r="Q29" s="302" t="s">
        <v>503</v>
      </c>
      <c r="R29" s="248">
        <v>126</v>
      </c>
      <c r="S29" s="195">
        <f t="shared" si="2"/>
        <v>45</v>
      </c>
      <c r="T29" s="32"/>
      <c r="U29" s="2"/>
      <c r="V29" s="31"/>
      <c r="W29" s="11"/>
      <c r="X29" s="11"/>
      <c r="Y29" s="30"/>
      <c r="Z29" s="11"/>
      <c r="AA29" s="42">
        <v>0.24854166666666666</v>
      </c>
      <c r="AB29" s="11">
        <v>121</v>
      </c>
      <c r="AC29" s="195">
        <f t="shared" si="6"/>
        <v>32.82945736434109</v>
      </c>
      <c r="AD29" s="457">
        <f>M29+P29+S29</f>
        <v>111.73502304147465</v>
      </c>
      <c r="AE29" s="568"/>
    </row>
    <row r="30" spans="1:31" ht="16.5" customHeight="1">
      <c r="A30" s="915">
        <v>11</v>
      </c>
      <c r="B30" s="666" t="s">
        <v>154</v>
      </c>
      <c r="C30" s="899" t="s">
        <v>96</v>
      </c>
      <c r="D30" s="669">
        <v>17964</v>
      </c>
      <c r="E30" s="670" t="s">
        <v>21</v>
      </c>
      <c r="F30" s="529" t="s">
        <v>63</v>
      </c>
      <c r="G30" s="713" t="s">
        <v>79</v>
      </c>
      <c r="H30" s="734"/>
      <c r="I30" s="713" t="s">
        <v>113</v>
      </c>
      <c r="J30" s="43"/>
      <c r="K30" s="127"/>
      <c r="L30" s="159"/>
      <c r="M30" s="191"/>
      <c r="N30" s="91">
        <v>0.487187</v>
      </c>
      <c r="O30" s="267">
        <v>90</v>
      </c>
      <c r="P30" s="191">
        <f t="shared" si="1"/>
        <v>25.714285714285715</v>
      </c>
      <c r="Q30" s="301" t="s">
        <v>530</v>
      </c>
      <c r="R30" s="257">
        <v>149</v>
      </c>
      <c r="S30" s="191">
        <f t="shared" si="2"/>
        <v>53.214285714285715</v>
      </c>
      <c r="T30" s="34"/>
      <c r="U30" s="34"/>
      <c r="V30" s="26"/>
      <c r="W30" s="34"/>
      <c r="X30" s="34"/>
      <c r="Y30" s="26"/>
      <c r="Z30" s="34"/>
      <c r="AA30" s="33">
        <v>0.23407407407407407</v>
      </c>
      <c r="AB30" s="34">
        <v>87</v>
      </c>
      <c r="AC30" s="191">
        <f t="shared" si="6"/>
        <v>23.604651162790695</v>
      </c>
      <c r="AD30" s="429">
        <f>M30+P30+S30+AC30</f>
        <v>102.53322259136212</v>
      </c>
      <c r="AE30" s="644">
        <v>11</v>
      </c>
    </row>
    <row r="31" spans="1:31" ht="15.75" customHeight="1" thickBot="1">
      <c r="A31" s="916"/>
      <c r="B31" s="667" t="s">
        <v>155</v>
      </c>
      <c r="C31" s="900" t="s">
        <v>12</v>
      </c>
      <c r="D31" s="671">
        <v>19579</v>
      </c>
      <c r="E31" s="672" t="s">
        <v>21</v>
      </c>
      <c r="F31" s="530"/>
      <c r="G31" s="736" t="s">
        <v>79</v>
      </c>
      <c r="H31" s="737"/>
      <c r="I31" s="736"/>
      <c r="J31" s="92"/>
      <c r="K31" s="131"/>
      <c r="L31" s="143"/>
      <c r="M31" s="193"/>
      <c r="N31" s="258">
        <v>0.487187</v>
      </c>
      <c r="O31" s="259">
        <v>90</v>
      </c>
      <c r="P31" s="193">
        <f t="shared" si="1"/>
        <v>25.714285714285715</v>
      </c>
      <c r="Q31" s="304" t="s">
        <v>531</v>
      </c>
      <c r="R31" s="259">
        <v>149</v>
      </c>
      <c r="S31" s="193">
        <f t="shared" si="2"/>
        <v>53.214285714285715</v>
      </c>
      <c r="T31" s="36"/>
      <c r="U31" s="36"/>
      <c r="V31" s="29"/>
      <c r="W31" s="36"/>
      <c r="X31" s="36"/>
      <c r="Y31" s="29"/>
      <c r="Z31" s="36"/>
      <c r="AA31" s="35">
        <v>0.23407407407407407</v>
      </c>
      <c r="AB31" s="36">
        <v>87</v>
      </c>
      <c r="AC31" s="193">
        <f t="shared" si="6"/>
        <v>23.604651162790695</v>
      </c>
      <c r="AD31" s="430">
        <f>M31+P31+S31+AC31</f>
        <v>102.53322259136212</v>
      </c>
      <c r="AE31" s="645"/>
    </row>
    <row r="32" spans="1:31" ht="16.5" customHeight="1">
      <c r="A32" s="917">
        <v>12</v>
      </c>
      <c r="B32" s="668" t="s">
        <v>156</v>
      </c>
      <c r="C32" s="901" t="s">
        <v>109</v>
      </c>
      <c r="D32" s="787">
        <v>18741</v>
      </c>
      <c r="E32" s="788" t="s">
        <v>110</v>
      </c>
      <c r="F32" s="531" t="s">
        <v>157</v>
      </c>
      <c r="G32" s="739" t="s">
        <v>112</v>
      </c>
      <c r="H32" s="751"/>
      <c r="I32" s="741" t="s">
        <v>91</v>
      </c>
      <c r="J32" s="110"/>
      <c r="K32" s="307">
        <v>0.239826</v>
      </c>
      <c r="L32" s="352">
        <v>95</v>
      </c>
      <c r="M32" s="194">
        <f>L32/248*70</f>
        <v>26.814516129032256</v>
      </c>
      <c r="N32" s="152"/>
      <c r="O32" s="88"/>
      <c r="P32" s="204"/>
      <c r="Q32" s="305" t="s">
        <v>537</v>
      </c>
      <c r="R32" s="350">
        <v>139</v>
      </c>
      <c r="S32" s="194">
        <f t="shared" si="2"/>
        <v>49.642857142857146</v>
      </c>
      <c r="T32" s="10"/>
      <c r="U32" s="10"/>
      <c r="V32" s="23"/>
      <c r="W32" s="10"/>
      <c r="X32" s="10"/>
      <c r="Y32" s="23"/>
      <c r="Z32" s="10"/>
      <c r="AA32" s="41">
        <v>0.24925925925925926</v>
      </c>
      <c r="AB32" s="10">
        <v>92</v>
      </c>
      <c r="AC32" s="194">
        <f t="shared" si="6"/>
        <v>24.96124031007752</v>
      </c>
      <c r="AD32" s="454">
        <f>M32+P32+S32+AC32</f>
        <v>101.41861358196692</v>
      </c>
      <c r="AE32" s="568">
        <v>12</v>
      </c>
    </row>
    <row r="33" spans="1:31" ht="16.5" customHeight="1" thickBot="1">
      <c r="A33" s="917"/>
      <c r="B33" s="665" t="s">
        <v>158</v>
      </c>
      <c r="C33" s="902" t="s">
        <v>109</v>
      </c>
      <c r="D33" s="678">
        <v>19697</v>
      </c>
      <c r="E33" s="679" t="s">
        <v>110</v>
      </c>
      <c r="F33" s="531"/>
      <c r="G33" s="742" t="s">
        <v>112</v>
      </c>
      <c r="H33" s="743"/>
      <c r="I33" s="744" t="s">
        <v>141</v>
      </c>
      <c r="J33" s="106"/>
      <c r="K33" s="308">
        <v>0.239826</v>
      </c>
      <c r="L33" s="353">
        <v>95</v>
      </c>
      <c r="M33" s="195">
        <f>L33/248*70</f>
        <v>26.814516129032256</v>
      </c>
      <c r="N33" s="108"/>
      <c r="O33" s="109"/>
      <c r="P33" s="201"/>
      <c r="Q33" s="302" t="s">
        <v>538</v>
      </c>
      <c r="R33" s="248">
        <v>139</v>
      </c>
      <c r="S33" s="195">
        <f t="shared" si="2"/>
        <v>49.642857142857146</v>
      </c>
      <c r="T33" s="32"/>
      <c r="U33" s="2"/>
      <c r="V33" s="31"/>
      <c r="W33" s="11"/>
      <c r="X33" s="11"/>
      <c r="Y33" s="30"/>
      <c r="Z33" s="11"/>
      <c r="AA33" s="42">
        <v>0.24925925925925926</v>
      </c>
      <c r="AB33" s="11">
        <v>92</v>
      </c>
      <c r="AC33" s="195">
        <f t="shared" si="6"/>
        <v>24.96124031007752</v>
      </c>
      <c r="AD33" s="457">
        <f>M33+P33+S33+AC33</f>
        <v>101.41861358196692</v>
      </c>
      <c r="AE33" s="568"/>
    </row>
    <row r="34" spans="1:31" ht="15" customHeight="1">
      <c r="A34" s="915">
        <v>13</v>
      </c>
      <c r="B34" s="666" t="s">
        <v>47</v>
      </c>
      <c r="C34" s="899" t="s">
        <v>24</v>
      </c>
      <c r="D34" s="669">
        <v>37110</v>
      </c>
      <c r="E34" s="670" t="s">
        <v>10</v>
      </c>
      <c r="F34" s="529" t="s">
        <v>509</v>
      </c>
      <c r="G34" s="713" t="s">
        <v>234</v>
      </c>
      <c r="H34" s="734"/>
      <c r="I34" s="735" t="s">
        <v>11</v>
      </c>
      <c r="J34" s="43"/>
      <c r="K34" s="91">
        <v>0.222604</v>
      </c>
      <c r="L34" s="267">
        <v>195</v>
      </c>
      <c r="M34" s="191">
        <f t="shared" si="5"/>
        <v>55.04032258064516</v>
      </c>
      <c r="N34" s="91">
        <v>0.498646</v>
      </c>
      <c r="O34" s="267">
        <v>158</v>
      </c>
      <c r="P34" s="191">
        <f t="shared" si="1"/>
        <v>45.14285714285714</v>
      </c>
      <c r="Q34" s="82"/>
      <c r="R34" s="121"/>
      <c r="S34" s="191"/>
      <c r="T34" s="34"/>
      <c r="U34" s="34"/>
      <c r="V34" s="26"/>
      <c r="W34" s="34"/>
      <c r="X34" s="34"/>
      <c r="Y34" s="26"/>
      <c r="Z34" s="34"/>
      <c r="AA34" s="34"/>
      <c r="AB34" s="34"/>
      <c r="AC34" s="191"/>
      <c r="AD34" s="429">
        <f aca="true" t="shared" si="7" ref="AD34:AD42">M34+P34+S34+AC34</f>
        <v>100.18317972350229</v>
      </c>
      <c r="AE34" s="644">
        <v>13</v>
      </c>
    </row>
    <row r="35" spans="1:31" ht="15" customHeight="1" thickBot="1">
      <c r="A35" s="916"/>
      <c r="B35" s="667" t="s">
        <v>16</v>
      </c>
      <c r="C35" s="900" t="s">
        <v>24</v>
      </c>
      <c r="D35" s="671">
        <v>36947</v>
      </c>
      <c r="E35" s="672" t="s">
        <v>10</v>
      </c>
      <c r="F35" s="530"/>
      <c r="G35" s="736" t="s">
        <v>234</v>
      </c>
      <c r="H35" s="400"/>
      <c r="I35" s="738" t="s">
        <v>17</v>
      </c>
      <c r="J35" s="101"/>
      <c r="K35" s="94">
        <v>0.222604</v>
      </c>
      <c r="L35" s="268">
        <v>195</v>
      </c>
      <c r="M35" s="193">
        <f t="shared" si="5"/>
        <v>55.04032258064516</v>
      </c>
      <c r="N35" s="258">
        <v>0.498646</v>
      </c>
      <c r="O35" s="259">
        <v>158</v>
      </c>
      <c r="P35" s="193">
        <f t="shared" si="1"/>
        <v>45.14285714285714</v>
      </c>
      <c r="Q35" s="98"/>
      <c r="R35" s="98"/>
      <c r="S35" s="203"/>
      <c r="T35" s="36"/>
      <c r="U35" s="36"/>
      <c r="V35" s="29"/>
      <c r="W35" s="35"/>
      <c r="X35" s="36"/>
      <c r="Y35" s="28"/>
      <c r="Z35" s="36"/>
      <c r="AA35" s="36"/>
      <c r="AB35" s="36"/>
      <c r="AC35" s="193"/>
      <c r="AD35" s="430">
        <f t="shared" si="7"/>
        <v>100.18317972350229</v>
      </c>
      <c r="AE35" s="645"/>
    </row>
    <row r="36" spans="1:31" ht="15" customHeight="1">
      <c r="A36" s="917">
        <v>14</v>
      </c>
      <c r="B36" s="668" t="s">
        <v>510</v>
      </c>
      <c r="C36" s="901" t="s">
        <v>24</v>
      </c>
      <c r="D36" s="787">
        <v>31002</v>
      </c>
      <c r="E36" s="788" t="s">
        <v>65</v>
      </c>
      <c r="F36" s="531" t="s">
        <v>511</v>
      </c>
      <c r="G36" s="750"/>
      <c r="H36" s="751"/>
      <c r="I36" s="739" t="s">
        <v>512</v>
      </c>
      <c r="J36" s="110"/>
      <c r="K36" s="141"/>
      <c r="L36" s="141"/>
      <c r="M36" s="204"/>
      <c r="N36" s="152"/>
      <c r="O36" s="88"/>
      <c r="P36" s="204"/>
      <c r="Q36" s="305" t="s">
        <v>513</v>
      </c>
      <c r="R36" s="350">
        <v>280</v>
      </c>
      <c r="S36" s="194">
        <f>R36/280*100</f>
        <v>100</v>
      </c>
      <c r="T36" s="10"/>
      <c r="U36" s="10"/>
      <c r="V36" s="23"/>
      <c r="W36" s="10"/>
      <c r="X36" s="10"/>
      <c r="Y36" s="23"/>
      <c r="Z36" s="10"/>
      <c r="AA36" s="10"/>
      <c r="AB36" s="10"/>
      <c r="AC36" s="194"/>
      <c r="AD36" s="454">
        <f t="shared" si="7"/>
        <v>100</v>
      </c>
      <c r="AE36" s="568">
        <v>14</v>
      </c>
    </row>
    <row r="37" spans="1:31" ht="15" customHeight="1" thickBot="1">
      <c r="A37" s="917"/>
      <c r="B37" s="665" t="s">
        <v>49</v>
      </c>
      <c r="C37" s="902" t="s">
        <v>24</v>
      </c>
      <c r="D37" s="678">
        <v>28032</v>
      </c>
      <c r="E37" s="679" t="s">
        <v>21</v>
      </c>
      <c r="F37" s="531"/>
      <c r="G37" s="752"/>
      <c r="H37" s="747"/>
      <c r="I37" s="742" t="s">
        <v>51</v>
      </c>
      <c r="J37" s="190"/>
      <c r="K37" s="85"/>
      <c r="L37" s="85"/>
      <c r="M37" s="201"/>
      <c r="N37" s="72"/>
      <c r="O37" s="109"/>
      <c r="P37" s="201"/>
      <c r="Q37" s="302" t="s">
        <v>514</v>
      </c>
      <c r="R37" s="248">
        <v>280</v>
      </c>
      <c r="S37" s="195">
        <f>R37/280*100</f>
        <v>100</v>
      </c>
      <c r="T37" s="11"/>
      <c r="U37" s="11"/>
      <c r="V37" s="30"/>
      <c r="W37" s="11"/>
      <c r="X37" s="11"/>
      <c r="Y37" s="30"/>
      <c r="Z37" s="11"/>
      <c r="AA37" s="11"/>
      <c r="AB37" s="11"/>
      <c r="AC37" s="195"/>
      <c r="AD37" s="457">
        <f t="shared" si="7"/>
        <v>100</v>
      </c>
      <c r="AE37" s="568"/>
    </row>
    <row r="38" spans="1:31" ht="15" customHeight="1">
      <c r="A38" s="915">
        <v>15</v>
      </c>
      <c r="B38" s="666" t="s">
        <v>518</v>
      </c>
      <c r="C38" s="899" t="s">
        <v>33</v>
      </c>
      <c r="D38" s="669">
        <v>23233</v>
      </c>
      <c r="E38" s="670" t="s">
        <v>519</v>
      </c>
      <c r="F38" s="529" t="s">
        <v>520</v>
      </c>
      <c r="G38" s="713" t="s">
        <v>521</v>
      </c>
      <c r="H38" s="753"/>
      <c r="I38" s="735" t="s">
        <v>522</v>
      </c>
      <c r="J38" s="52"/>
      <c r="K38" s="91">
        <v>0.247361</v>
      </c>
      <c r="L38" s="267">
        <v>195</v>
      </c>
      <c r="M38" s="191">
        <f>L38/248*70</f>
        <v>55.04032258064516</v>
      </c>
      <c r="N38" s="256">
        <v>0.519873</v>
      </c>
      <c r="O38" s="257">
        <v>136</v>
      </c>
      <c r="P38" s="191">
        <f>O38/280*80</f>
        <v>38.857142857142854</v>
      </c>
      <c r="Q38" s="49"/>
      <c r="R38" s="49"/>
      <c r="S38" s="202"/>
      <c r="T38" s="34"/>
      <c r="U38" s="34"/>
      <c r="V38" s="26"/>
      <c r="W38" s="33"/>
      <c r="X38" s="34"/>
      <c r="Y38" s="25"/>
      <c r="Z38" s="34"/>
      <c r="AA38" s="34"/>
      <c r="AB38" s="34"/>
      <c r="AC38" s="191"/>
      <c r="AD38" s="429">
        <f t="shared" si="7"/>
        <v>93.89746543778801</v>
      </c>
      <c r="AE38" s="644">
        <v>15</v>
      </c>
    </row>
    <row r="39" spans="1:31" ht="15" customHeight="1" thickBot="1">
      <c r="A39" s="916"/>
      <c r="B39" s="667" t="s">
        <v>523</v>
      </c>
      <c r="C39" s="900" t="s">
        <v>96</v>
      </c>
      <c r="D39" s="671">
        <v>29294</v>
      </c>
      <c r="E39" s="672" t="s">
        <v>519</v>
      </c>
      <c r="F39" s="530"/>
      <c r="G39" s="736" t="s">
        <v>524</v>
      </c>
      <c r="H39" s="400"/>
      <c r="I39" s="738" t="s">
        <v>525</v>
      </c>
      <c r="J39" s="101"/>
      <c r="K39" s="94">
        <v>0.247361</v>
      </c>
      <c r="L39" s="268">
        <v>195</v>
      </c>
      <c r="M39" s="193">
        <f>L39/248*70</f>
        <v>55.04032258064516</v>
      </c>
      <c r="N39" s="258">
        <v>0.519873</v>
      </c>
      <c r="O39" s="259">
        <v>136</v>
      </c>
      <c r="P39" s="193">
        <f>O39/280*80</f>
        <v>38.857142857142854</v>
      </c>
      <c r="Q39" s="98"/>
      <c r="R39" s="98"/>
      <c r="S39" s="203"/>
      <c r="T39" s="36"/>
      <c r="U39" s="36"/>
      <c r="V39" s="29"/>
      <c r="W39" s="35"/>
      <c r="X39" s="36"/>
      <c r="Y39" s="28"/>
      <c r="Z39" s="36"/>
      <c r="AA39" s="36"/>
      <c r="AB39" s="36"/>
      <c r="AC39" s="193"/>
      <c r="AD39" s="430">
        <f t="shared" si="7"/>
        <v>93.89746543778801</v>
      </c>
      <c r="AE39" s="645"/>
    </row>
    <row r="40" spans="1:31" ht="23.25" customHeight="1">
      <c r="A40" s="917">
        <v>16</v>
      </c>
      <c r="B40" s="668" t="s">
        <v>526</v>
      </c>
      <c r="C40" s="901" t="s">
        <v>96</v>
      </c>
      <c r="D40" s="787">
        <v>37600</v>
      </c>
      <c r="E40" s="788" t="s">
        <v>105</v>
      </c>
      <c r="F40" s="531" t="s">
        <v>527</v>
      </c>
      <c r="G40" s="739" t="s">
        <v>314</v>
      </c>
      <c r="H40" s="751"/>
      <c r="I40" s="741" t="s">
        <v>178</v>
      </c>
      <c r="J40" s="110"/>
      <c r="K40" s="307">
        <v>0.209699</v>
      </c>
      <c r="L40" s="352">
        <v>144</v>
      </c>
      <c r="M40" s="194">
        <f>L40/248*70</f>
        <v>40.645161290322584</v>
      </c>
      <c r="N40" s="310">
        <v>0.471065</v>
      </c>
      <c r="O40" s="350">
        <v>138</v>
      </c>
      <c r="P40" s="194">
        <f>O40/280*80</f>
        <v>39.42857142857143</v>
      </c>
      <c r="Q40" s="103"/>
      <c r="R40" s="152"/>
      <c r="S40" s="194"/>
      <c r="T40" s="10"/>
      <c r="U40" s="10"/>
      <c r="V40" s="23"/>
      <c r="W40" s="10"/>
      <c r="X40" s="10"/>
      <c r="Y40" s="23"/>
      <c r="Z40" s="10"/>
      <c r="AA40" s="10"/>
      <c r="AB40" s="10"/>
      <c r="AC40" s="194"/>
      <c r="AD40" s="454">
        <f t="shared" si="7"/>
        <v>80.07373271889401</v>
      </c>
      <c r="AE40" s="568">
        <v>16</v>
      </c>
    </row>
    <row r="41" spans="1:31" ht="24" customHeight="1">
      <c r="A41" s="917"/>
      <c r="B41" s="394" t="s">
        <v>528</v>
      </c>
      <c r="C41" s="903" t="s">
        <v>96</v>
      </c>
      <c r="D41" s="673">
        <v>38152</v>
      </c>
      <c r="E41" s="674" t="s">
        <v>105</v>
      </c>
      <c r="F41" s="531"/>
      <c r="G41" s="745" t="s">
        <v>314</v>
      </c>
      <c r="H41" s="720"/>
      <c r="I41" s="746" t="s">
        <v>178</v>
      </c>
      <c r="J41" s="62"/>
      <c r="K41" s="74">
        <v>0.209699</v>
      </c>
      <c r="L41" s="351">
        <v>144</v>
      </c>
      <c r="M41" s="192">
        <f>L41/248*70</f>
        <v>40.645161290322584</v>
      </c>
      <c r="N41" s="309">
        <v>0.471065</v>
      </c>
      <c r="O41" s="345">
        <v>138</v>
      </c>
      <c r="P41" s="192">
        <f>O41/280*80</f>
        <v>39.42857142857143</v>
      </c>
      <c r="Q41" s="65"/>
      <c r="R41" s="61"/>
      <c r="S41" s="192"/>
      <c r="T41" s="9"/>
      <c r="U41" s="9"/>
      <c r="V41" s="19"/>
      <c r="W41" s="9"/>
      <c r="X41" s="9"/>
      <c r="Y41" s="19"/>
      <c r="Z41" s="9"/>
      <c r="AA41" s="9"/>
      <c r="AB41" s="9"/>
      <c r="AC41" s="192"/>
      <c r="AD41" s="452">
        <f t="shared" si="7"/>
        <v>80.07373271889401</v>
      </c>
      <c r="AE41" s="568"/>
    </row>
    <row r="42" spans="1:31" ht="24.75" customHeight="1" thickBot="1">
      <c r="A42" s="917"/>
      <c r="B42" s="665" t="s">
        <v>529</v>
      </c>
      <c r="C42" s="902" t="s">
        <v>33</v>
      </c>
      <c r="D42" s="678">
        <v>38356</v>
      </c>
      <c r="E42" s="679" t="s">
        <v>105</v>
      </c>
      <c r="F42" s="531"/>
      <c r="G42" s="742" t="s">
        <v>314</v>
      </c>
      <c r="H42" s="766"/>
      <c r="I42" s="744" t="s">
        <v>178</v>
      </c>
      <c r="J42" s="76"/>
      <c r="K42" s="308">
        <v>0.209699</v>
      </c>
      <c r="L42" s="353">
        <v>144</v>
      </c>
      <c r="M42" s="195">
        <f>L42/248*70</f>
        <v>40.645161290322584</v>
      </c>
      <c r="N42" s="308">
        <v>0.471065</v>
      </c>
      <c r="O42" s="353">
        <v>138</v>
      </c>
      <c r="P42" s="195">
        <f>O42/280*80</f>
        <v>39.42857142857143</v>
      </c>
      <c r="Q42" s="109"/>
      <c r="R42" s="109"/>
      <c r="S42" s="201"/>
      <c r="T42" s="11"/>
      <c r="U42" s="11"/>
      <c r="V42" s="30"/>
      <c r="W42" s="11"/>
      <c r="X42" s="11"/>
      <c r="Y42" s="31"/>
      <c r="Z42" s="11"/>
      <c r="AA42" s="11"/>
      <c r="AB42" s="11"/>
      <c r="AC42" s="263"/>
      <c r="AD42" s="433">
        <f t="shared" si="7"/>
        <v>80.07373271889401</v>
      </c>
      <c r="AE42" s="568"/>
    </row>
    <row r="43" spans="1:31" ht="15" customHeight="1">
      <c r="A43" s="915">
        <v>17</v>
      </c>
      <c r="B43" s="666" t="s">
        <v>140</v>
      </c>
      <c r="C43" s="899" t="s">
        <v>96</v>
      </c>
      <c r="D43" s="669">
        <v>17789</v>
      </c>
      <c r="E43" s="670" t="s">
        <v>26</v>
      </c>
      <c r="F43" s="529" t="s">
        <v>532</v>
      </c>
      <c r="G43" s="735"/>
      <c r="H43" s="734"/>
      <c r="I43" s="713" t="s">
        <v>533</v>
      </c>
      <c r="J43" s="43"/>
      <c r="K43" s="137"/>
      <c r="L43" s="137"/>
      <c r="M43" s="202"/>
      <c r="N43" s="47"/>
      <c r="O43" s="49"/>
      <c r="P43" s="202"/>
      <c r="Q43" s="301" t="s">
        <v>534</v>
      </c>
      <c r="R43" s="257">
        <v>220</v>
      </c>
      <c r="S43" s="191">
        <f>R43/280*100</f>
        <v>78.57142857142857</v>
      </c>
      <c r="T43" s="24"/>
      <c r="U43" s="6"/>
      <c r="V43" s="25"/>
      <c r="W43" s="34"/>
      <c r="X43" s="34"/>
      <c r="Y43" s="26"/>
      <c r="Z43" s="34"/>
      <c r="AA43" s="34"/>
      <c r="AB43" s="34"/>
      <c r="AC43" s="191"/>
      <c r="AD43" s="429">
        <f aca="true" t="shared" si="8" ref="AD43:AD52">M43+P43+S43+AC43</f>
        <v>78.57142857142857</v>
      </c>
      <c r="AE43" s="644">
        <v>17</v>
      </c>
    </row>
    <row r="44" spans="1:31" ht="15" customHeight="1" thickBot="1">
      <c r="A44" s="916"/>
      <c r="B44" s="667" t="s">
        <v>69</v>
      </c>
      <c r="C44" s="900" t="s">
        <v>12</v>
      </c>
      <c r="D44" s="671">
        <v>20201</v>
      </c>
      <c r="E44" s="672" t="s">
        <v>26</v>
      </c>
      <c r="F44" s="530"/>
      <c r="G44" s="738"/>
      <c r="H44" s="737"/>
      <c r="I44" s="736" t="s">
        <v>535</v>
      </c>
      <c r="J44" s="92"/>
      <c r="K44" s="147"/>
      <c r="L44" s="147"/>
      <c r="M44" s="203"/>
      <c r="N44" s="115"/>
      <c r="O44" s="98"/>
      <c r="P44" s="203"/>
      <c r="Q44" s="304" t="s">
        <v>536</v>
      </c>
      <c r="R44" s="259">
        <v>220</v>
      </c>
      <c r="S44" s="193">
        <f>R44/280*100</f>
        <v>78.57142857142857</v>
      </c>
      <c r="T44" s="27"/>
      <c r="U44" s="7"/>
      <c r="V44" s="28"/>
      <c r="W44" s="36"/>
      <c r="X44" s="36"/>
      <c r="Y44" s="29"/>
      <c r="Z44" s="36"/>
      <c r="AA44" s="36"/>
      <c r="AB44" s="36"/>
      <c r="AC44" s="193"/>
      <c r="AD44" s="430">
        <f t="shared" si="8"/>
        <v>78.57142857142857</v>
      </c>
      <c r="AE44" s="645"/>
    </row>
    <row r="45" spans="1:31" ht="15" customHeight="1">
      <c r="A45" s="917">
        <v>18</v>
      </c>
      <c r="B45" s="668" t="s">
        <v>523</v>
      </c>
      <c r="C45" s="901" t="s">
        <v>96</v>
      </c>
      <c r="D45" s="787">
        <v>29294</v>
      </c>
      <c r="E45" s="788" t="s">
        <v>519</v>
      </c>
      <c r="F45" s="531" t="s">
        <v>539</v>
      </c>
      <c r="G45" s="741"/>
      <c r="H45" s="740"/>
      <c r="I45" s="739" t="s">
        <v>525</v>
      </c>
      <c r="J45" s="75"/>
      <c r="K45" s="141"/>
      <c r="L45" s="141"/>
      <c r="M45" s="204"/>
      <c r="N45" s="104"/>
      <c r="O45" s="88"/>
      <c r="P45" s="204"/>
      <c r="Q45" s="305" t="s">
        <v>540</v>
      </c>
      <c r="R45" s="350">
        <v>209</v>
      </c>
      <c r="S45" s="194">
        <f>R45/280*100</f>
        <v>74.64285714285714</v>
      </c>
      <c r="T45" s="21"/>
      <c r="U45" s="1"/>
      <c r="V45" s="22"/>
      <c r="W45" s="10"/>
      <c r="X45" s="10"/>
      <c r="Y45" s="23"/>
      <c r="Z45" s="10"/>
      <c r="AA45" s="10"/>
      <c r="AB45" s="10"/>
      <c r="AC45" s="194"/>
      <c r="AD45" s="454">
        <f t="shared" si="8"/>
        <v>74.64285714285714</v>
      </c>
      <c r="AE45" s="568">
        <v>18</v>
      </c>
    </row>
    <row r="46" spans="1:31" ht="15" customHeight="1">
      <c r="A46" s="917"/>
      <c r="B46" s="394" t="s">
        <v>430</v>
      </c>
      <c r="C46" s="903" t="s">
        <v>24</v>
      </c>
      <c r="D46" s="673">
        <v>25637</v>
      </c>
      <c r="E46" s="674" t="s">
        <v>65</v>
      </c>
      <c r="F46" s="531"/>
      <c r="G46" s="746"/>
      <c r="H46" s="715"/>
      <c r="I46" s="745" t="s">
        <v>431</v>
      </c>
      <c r="J46" s="53"/>
      <c r="K46" s="79"/>
      <c r="L46" s="79"/>
      <c r="M46" s="208"/>
      <c r="N46" s="55"/>
      <c r="O46" s="56"/>
      <c r="P46" s="208"/>
      <c r="Q46" s="303" t="s">
        <v>541</v>
      </c>
      <c r="R46" s="345">
        <v>209</v>
      </c>
      <c r="S46" s="192">
        <f>R46/280*100</f>
        <v>74.64285714285714</v>
      </c>
      <c r="T46" s="18"/>
      <c r="U46" s="5"/>
      <c r="V46" s="17"/>
      <c r="W46" s="9"/>
      <c r="X46" s="9"/>
      <c r="Y46" s="19"/>
      <c r="Z46" s="9"/>
      <c r="AA46" s="9"/>
      <c r="AB46" s="9"/>
      <c r="AC46" s="192"/>
      <c r="AD46" s="452">
        <f t="shared" si="8"/>
        <v>74.64285714285714</v>
      </c>
      <c r="AE46" s="568"/>
    </row>
    <row r="47" spans="1:31" ht="15" customHeight="1" thickBot="1">
      <c r="A47" s="917"/>
      <c r="B47" s="665" t="s">
        <v>518</v>
      </c>
      <c r="C47" s="902" t="s">
        <v>96</v>
      </c>
      <c r="D47" s="678">
        <v>23233</v>
      </c>
      <c r="E47" s="679" t="s">
        <v>519</v>
      </c>
      <c r="F47" s="531"/>
      <c r="G47" s="744"/>
      <c r="H47" s="743"/>
      <c r="I47" s="742"/>
      <c r="J47" s="106"/>
      <c r="K47" s="85"/>
      <c r="L47" s="85"/>
      <c r="M47" s="201"/>
      <c r="N47" s="168"/>
      <c r="O47" s="85"/>
      <c r="P47" s="201"/>
      <c r="Q47" s="302" t="s">
        <v>542</v>
      </c>
      <c r="R47" s="248">
        <v>209</v>
      </c>
      <c r="S47" s="195">
        <f>R47/280*100</f>
        <v>74.64285714285714</v>
      </c>
      <c r="T47" s="32"/>
      <c r="U47" s="2"/>
      <c r="V47" s="31"/>
      <c r="W47" s="11"/>
      <c r="X47" s="11"/>
      <c r="Y47" s="30"/>
      <c r="Z47" s="11"/>
      <c r="AA47" s="11"/>
      <c r="AB47" s="11"/>
      <c r="AC47" s="263"/>
      <c r="AD47" s="433">
        <f t="shared" si="8"/>
        <v>74.64285714285714</v>
      </c>
      <c r="AE47" s="568"/>
    </row>
    <row r="48" spans="1:31" ht="15" customHeight="1">
      <c r="A48" s="915">
        <v>19</v>
      </c>
      <c r="B48" s="666" t="s">
        <v>598</v>
      </c>
      <c r="C48" s="899" t="s">
        <v>33</v>
      </c>
      <c r="D48" s="669">
        <v>26716</v>
      </c>
      <c r="E48" s="670" t="s">
        <v>26</v>
      </c>
      <c r="F48" s="529" t="s">
        <v>599</v>
      </c>
      <c r="G48" s="713" t="s">
        <v>296</v>
      </c>
      <c r="H48" s="717"/>
      <c r="I48" s="735" t="s">
        <v>159</v>
      </c>
      <c r="J48" s="119"/>
      <c r="K48" s="256">
        <v>0.23037</v>
      </c>
      <c r="L48" s="257">
        <v>146</v>
      </c>
      <c r="M48" s="191">
        <f>L48/248*70</f>
        <v>41.20967741935484</v>
      </c>
      <c r="N48" s="250"/>
      <c r="O48" s="137"/>
      <c r="P48" s="202"/>
      <c r="Q48" s="149"/>
      <c r="R48" s="121"/>
      <c r="S48" s="191"/>
      <c r="T48" s="34"/>
      <c r="U48" s="34"/>
      <c r="V48" s="26"/>
      <c r="W48" s="33"/>
      <c r="X48" s="34"/>
      <c r="Y48" s="25"/>
      <c r="Z48" s="34"/>
      <c r="AA48" s="33">
        <v>0.23997685185185183</v>
      </c>
      <c r="AB48" s="34">
        <v>120</v>
      </c>
      <c r="AC48" s="191">
        <f>AB48/258*70</f>
        <v>32.55813953488372</v>
      </c>
      <c r="AD48" s="429">
        <f t="shared" si="8"/>
        <v>73.76781695423855</v>
      </c>
      <c r="AE48" s="644">
        <v>19</v>
      </c>
    </row>
    <row r="49" spans="1:31" ht="15" customHeight="1">
      <c r="A49" s="917"/>
      <c r="B49" s="394" t="s">
        <v>145</v>
      </c>
      <c r="C49" s="903" t="s">
        <v>96</v>
      </c>
      <c r="D49" s="673">
        <v>24532</v>
      </c>
      <c r="E49" s="674" t="s">
        <v>26</v>
      </c>
      <c r="F49" s="531"/>
      <c r="G49" s="745" t="s">
        <v>296</v>
      </c>
      <c r="H49" s="720"/>
      <c r="I49" s="746" t="s">
        <v>159</v>
      </c>
      <c r="J49" s="62"/>
      <c r="K49" s="309">
        <v>0.23037</v>
      </c>
      <c r="L49" s="345">
        <v>146</v>
      </c>
      <c r="M49" s="192">
        <f>L49/248*70</f>
        <v>41.20967741935484</v>
      </c>
      <c r="N49" s="245"/>
      <c r="O49" s="79"/>
      <c r="P49" s="208"/>
      <c r="Q49" s="60"/>
      <c r="R49" s="61"/>
      <c r="S49" s="192"/>
      <c r="T49" s="9"/>
      <c r="U49" s="9"/>
      <c r="V49" s="19"/>
      <c r="W49" s="20"/>
      <c r="X49" s="9"/>
      <c r="Y49" s="17"/>
      <c r="Z49" s="9"/>
      <c r="AA49" s="20">
        <v>0.23997685185185183</v>
      </c>
      <c r="AB49" s="9">
        <v>120</v>
      </c>
      <c r="AC49" s="192">
        <f>AB49/258*70</f>
        <v>32.55813953488372</v>
      </c>
      <c r="AD49" s="452">
        <f t="shared" si="8"/>
        <v>73.76781695423855</v>
      </c>
      <c r="AE49" s="568"/>
    </row>
    <row r="50" spans="1:31" ht="15" customHeight="1" thickBot="1">
      <c r="A50" s="916"/>
      <c r="B50" s="667" t="s">
        <v>600</v>
      </c>
      <c r="C50" s="900" t="s">
        <v>33</v>
      </c>
      <c r="D50" s="671">
        <v>25298</v>
      </c>
      <c r="E50" s="672" t="s">
        <v>26</v>
      </c>
      <c r="F50" s="530"/>
      <c r="G50" s="736" t="s">
        <v>296</v>
      </c>
      <c r="H50" s="718"/>
      <c r="I50" s="738" t="s">
        <v>159</v>
      </c>
      <c r="J50" s="122"/>
      <c r="K50" s="258">
        <v>0.23037</v>
      </c>
      <c r="L50" s="259">
        <v>146</v>
      </c>
      <c r="M50" s="193">
        <f>L50/248*70</f>
        <v>41.20967741935484</v>
      </c>
      <c r="N50" s="252"/>
      <c r="O50" s="147"/>
      <c r="P50" s="203"/>
      <c r="Q50" s="96"/>
      <c r="R50" s="97"/>
      <c r="S50" s="193"/>
      <c r="T50" s="36"/>
      <c r="U50" s="36"/>
      <c r="V50" s="29"/>
      <c r="W50" s="35"/>
      <c r="X50" s="36"/>
      <c r="Y50" s="28"/>
      <c r="Z50" s="36"/>
      <c r="AA50" s="35">
        <v>0.23997685185185183</v>
      </c>
      <c r="AB50" s="36">
        <v>120</v>
      </c>
      <c r="AC50" s="209">
        <f>AB50/258*70</f>
        <v>32.55813953488372</v>
      </c>
      <c r="AD50" s="453">
        <f t="shared" si="8"/>
        <v>73.76781695423855</v>
      </c>
      <c r="AE50" s="645"/>
    </row>
    <row r="51" spans="1:31" ht="24" customHeight="1">
      <c r="A51" s="917">
        <v>20</v>
      </c>
      <c r="B51" s="668" t="s">
        <v>606</v>
      </c>
      <c r="C51" s="901" t="s">
        <v>96</v>
      </c>
      <c r="D51" s="787">
        <v>34485</v>
      </c>
      <c r="E51" s="788" t="s">
        <v>387</v>
      </c>
      <c r="F51" s="300" t="s">
        <v>645</v>
      </c>
      <c r="G51" s="739" t="s">
        <v>413</v>
      </c>
      <c r="H51" s="740"/>
      <c r="I51" s="741" t="s">
        <v>414</v>
      </c>
      <c r="J51" s="75"/>
      <c r="K51" s="310">
        <v>0.243912</v>
      </c>
      <c r="L51" s="350">
        <v>128</v>
      </c>
      <c r="M51" s="194">
        <f>L51/248*70</f>
        <v>36.12903225806451</v>
      </c>
      <c r="N51" s="112"/>
      <c r="O51" s="167"/>
      <c r="P51" s="194"/>
      <c r="Q51" s="88"/>
      <c r="R51" s="88"/>
      <c r="S51" s="204"/>
      <c r="T51" s="10"/>
      <c r="U51" s="10"/>
      <c r="V51" s="23"/>
      <c r="W51" s="10"/>
      <c r="X51" s="10"/>
      <c r="Y51" s="23"/>
      <c r="Z51" s="10"/>
      <c r="AA51" s="41">
        <v>0.23744212962962963</v>
      </c>
      <c r="AB51" s="10">
        <v>137</v>
      </c>
      <c r="AC51" s="194">
        <f>AB51/258*70</f>
        <v>37.17054263565892</v>
      </c>
      <c r="AD51" s="454">
        <f t="shared" si="8"/>
        <v>73.29957489372343</v>
      </c>
      <c r="AE51" s="568">
        <v>20</v>
      </c>
    </row>
    <row r="52" spans="1:31" ht="25.5" customHeight="1" thickBot="1">
      <c r="A52" s="917"/>
      <c r="B52" s="665" t="s">
        <v>196</v>
      </c>
      <c r="C52" s="902" t="s">
        <v>33</v>
      </c>
      <c r="D52" s="678">
        <v>36855</v>
      </c>
      <c r="E52" s="679" t="s">
        <v>387</v>
      </c>
      <c r="F52" s="186"/>
      <c r="G52" s="742" t="s">
        <v>413</v>
      </c>
      <c r="H52" s="747"/>
      <c r="I52" s="744" t="s">
        <v>414</v>
      </c>
      <c r="J52" s="68"/>
      <c r="K52" s="247">
        <v>0.243912</v>
      </c>
      <c r="L52" s="248">
        <v>128</v>
      </c>
      <c r="M52" s="195">
        <f>L52/248*70</f>
        <v>36.12903225806451</v>
      </c>
      <c r="N52" s="246"/>
      <c r="O52" s="85"/>
      <c r="P52" s="201"/>
      <c r="Q52" s="70"/>
      <c r="R52" s="72"/>
      <c r="S52" s="195"/>
      <c r="T52" s="11"/>
      <c r="U52" s="11"/>
      <c r="V52" s="30"/>
      <c r="W52" s="42"/>
      <c r="X52" s="11"/>
      <c r="Y52" s="31"/>
      <c r="Z52" s="11"/>
      <c r="AA52" s="42">
        <v>0.23744212962962963</v>
      </c>
      <c r="AB52" s="11">
        <v>137</v>
      </c>
      <c r="AC52" s="195">
        <f>AB52/258*70</f>
        <v>37.17054263565892</v>
      </c>
      <c r="AD52" s="457">
        <f t="shared" si="8"/>
        <v>73.29957489372343</v>
      </c>
      <c r="AE52" s="568"/>
    </row>
    <row r="53" spans="1:31" ht="15" customHeight="1">
      <c r="A53" s="915">
        <v>21</v>
      </c>
      <c r="B53" s="666" t="s">
        <v>548</v>
      </c>
      <c r="C53" s="899" t="s">
        <v>12</v>
      </c>
      <c r="D53" s="669">
        <v>38303</v>
      </c>
      <c r="E53" s="670" t="s">
        <v>19</v>
      </c>
      <c r="F53" s="529" t="s">
        <v>549</v>
      </c>
      <c r="G53" s="713" t="s">
        <v>20</v>
      </c>
      <c r="H53" s="753"/>
      <c r="I53" s="735" t="s">
        <v>36</v>
      </c>
      <c r="J53" s="52"/>
      <c r="K53" s="91">
        <v>0.245058</v>
      </c>
      <c r="L53" s="267">
        <v>137</v>
      </c>
      <c r="M53" s="191">
        <f>L53/248*70</f>
        <v>38.66935483870967</v>
      </c>
      <c r="N53" s="91">
        <v>0.496551</v>
      </c>
      <c r="O53" s="267">
        <v>113</v>
      </c>
      <c r="P53" s="191">
        <f>O53/280*80</f>
        <v>32.285714285714285</v>
      </c>
      <c r="Q53" s="49"/>
      <c r="R53" s="49"/>
      <c r="S53" s="202"/>
      <c r="T53" s="34"/>
      <c r="U53" s="34"/>
      <c r="V53" s="26"/>
      <c r="W53" s="34"/>
      <c r="X53" s="34"/>
      <c r="Y53" s="25"/>
      <c r="Z53" s="34"/>
      <c r="AA53" s="34"/>
      <c r="AB53" s="34"/>
      <c r="AC53" s="191"/>
      <c r="AD53" s="429">
        <f aca="true" t="shared" si="9" ref="AD53:AD59">M53+P53+S53+AC53</f>
        <v>70.95506912442396</v>
      </c>
      <c r="AE53" s="644">
        <v>21</v>
      </c>
    </row>
    <row r="54" spans="1:31" ht="15" customHeight="1" thickBot="1">
      <c r="A54" s="916"/>
      <c r="B54" s="667" t="s">
        <v>35</v>
      </c>
      <c r="C54" s="900" t="s">
        <v>12</v>
      </c>
      <c r="D54" s="671">
        <v>37138</v>
      </c>
      <c r="E54" s="672" t="s">
        <v>19</v>
      </c>
      <c r="F54" s="530"/>
      <c r="G54" s="736" t="s">
        <v>20</v>
      </c>
      <c r="H54" s="400"/>
      <c r="I54" s="738" t="s">
        <v>36</v>
      </c>
      <c r="J54" s="101"/>
      <c r="K54" s="94">
        <v>0.245058</v>
      </c>
      <c r="L54" s="268">
        <v>137</v>
      </c>
      <c r="M54" s="193">
        <f>L54/248*70</f>
        <v>38.66935483870967</v>
      </c>
      <c r="N54" s="94">
        <v>0.496551</v>
      </c>
      <c r="O54" s="268">
        <v>113</v>
      </c>
      <c r="P54" s="193">
        <f>O54/280*80</f>
        <v>32.285714285714285</v>
      </c>
      <c r="Q54" s="98"/>
      <c r="R54" s="98"/>
      <c r="S54" s="203"/>
      <c r="T54" s="36"/>
      <c r="U54" s="36"/>
      <c r="V54" s="29"/>
      <c r="W54" s="36"/>
      <c r="X54" s="36"/>
      <c r="Y54" s="28"/>
      <c r="Z54" s="36"/>
      <c r="AA54" s="36"/>
      <c r="AB54" s="36"/>
      <c r="AC54" s="193"/>
      <c r="AD54" s="430">
        <f t="shared" si="9"/>
        <v>70.95506912442396</v>
      </c>
      <c r="AE54" s="645"/>
    </row>
    <row r="55" spans="1:31" ht="15" customHeight="1">
      <c r="A55" s="917">
        <v>22</v>
      </c>
      <c r="B55" s="668" t="s">
        <v>181</v>
      </c>
      <c r="C55" s="901" t="s">
        <v>33</v>
      </c>
      <c r="D55" s="787">
        <v>23487</v>
      </c>
      <c r="E55" s="788" t="s">
        <v>110</v>
      </c>
      <c r="F55" s="531" t="s">
        <v>550</v>
      </c>
      <c r="G55" s="750"/>
      <c r="H55" s="751"/>
      <c r="I55" s="739" t="s">
        <v>160</v>
      </c>
      <c r="J55" s="110"/>
      <c r="K55" s="141"/>
      <c r="L55" s="141"/>
      <c r="M55" s="204"/>
      <c r="N55" s="152"/>
      <c r="O55" s="88"/>
      <c r="P55" s="204"/>
      <c r="Q55" s="305" t="s">
        <v>551</v>
      </c>
      <c r="R55" s="350">
        <v>198</v>
      </c>
      <c r="S55" s="194">
        <f>R55/280*100</f>
        <v>70.71428571428572</v>
      </c>
      <c r="T55" s="10"/>
      <c r="U55" s="10"/>
      <c r="V55" s="23"/>
      <c r="W55" s="10"/>
      <c r="X55" s="10"/>
      <c r="Y55" s="23"/>
      <c r="Z55" s="10"/>
      <c r="AA55" s="10"/>
      <c r="AB55" s="10"/>
      <c r="AC55" s="194"/>
      <c r="AD55" s="454">
        <f t="shared" si="9"/>
        <v>70.71428571428572</v>
      </c>
      <c r="AE55" s="568">
        <v>22</v>
      </c>
    </row>
    <row r="56" spans="1:31" ht="15" customHeight="1" thickBot="1">
      <c r="A56" s="917"/>
      <c r="B56" s="665" t="s">
        <v>130</v>
      </c>
      <c r="C56" s="902" t="s">
        <v>12</v>
      </c>
      <c r="D56" s="678">
        <v>22745</v>
      </c>
      <c r="E56" s="679" t="s">
        <v>110</v>
      </c>
      <c r="F56" s="531"/>
      <c r="G56" s="752"/>
      <c r="H56" s="747"/>
      <c r="I56" s="742"/>
      <c r="J56" s="190"/>
      <c r="K56" s="85"/>
      <c r="L56" s="85"/>
      <c r="M56" s="201"/>
      <c r="N56" s="72"/>
      <c r="O56" s="109"/>
      <c r="P56" s="201"/>
      <c r="Q56" s="302" t="s">
        <v>552</v>
      </c>
      <c r="R56" s="248">
        <v>198</v>
      </c>
      <c r="S56" s="195">
        <f>R56/280*100</f>
        <v>70.71428571428572</v>
      </c>
      <c r="T56" s="11"/>
      <c r="U56" s="11"/>
      <c r="V56" s="30"/>
      <c r="W56" s="11"/>
      <c r="X56" s="11"/>
      <c r="Y56" s="30"/>
      <c r="Z56" s="11"/>
      <c r="AA56" s="11"/>
      <c r="AB56" s="11"/>
      <c r="AC56" s="195"/>
      <c r="AD56" s="457">
        <f t="shared" si="9"/>
        <v>70.71428571428572</v>
      </c>
      <c r="AE56" s="568"/>
    </row>
    <row r="57" spans="1:31" ht="15" customHeight="1">
      <c r="A57" s="915">
        <v>23</v>
      </c>
      <c r="B57" s="666" t="s">
        <v>553</v>
      </c>
      <c r="C57" s="899" t="s">
        <v>169</v>
      </c>
      <c r="D57" s="669">
        <v>32934</v>
      </c>
      <c r="E57" s="670" t="s">
        <v>94</v>
      </c>
      <c r="F57" s="529" t="s">
        <v>554</v>
      </c>
      <c r="G57" s="713" t="s">
        <v>555</v>
      </c>
      <c r="H57" s="734"/>
      <c r="I57" s="735" t="s">
        <v>639</v>
      </c>
      <c r="J57" s="43"/>
      <c r="K57" s="91">
        <v>0.243634</v>
      </c>
      <c r="L57" s="267">
        <v>248</v>
      </c>
      <c r="M57" s="191">
        <f>L57/248*70</f>
        <v>70</v>
      </c>
      <c r="N57" s="82"/>
      <c r="O57" s="47"/>
      <c r="P57" s="191"/>
      <c r="Q57" s="82"/>
      <c r="R57" s="121"/>
      <c r="S57" s="191"/>
      <c r="T57" s="24"/>
      <c r="U57" s="6"/>
      <c r="V57" s="25"/>
      <c r="W57" s="33"/>
      <c r="X57" s="34"/>
      <c r="Y57" s="25"/>
      <c r="Z57" s="34"/>
      <c r="AA57" s="34"/>
      <c r="AB57" s="34"/>
      <c r="AC57" s="191"/>
      <c r="AD57" s="429">
        <f t="shared" si="9"/>
        <v>70</v>
      </c>
      <c r="AE57" s="644">
        <v>23</v>
      </c>
    </row>
    <row r="58" spans="1:31" ht="15" customHeight="1">
      <c r="A58" s="917"/>
      <c r="B58" s="394" t="s">
        <v>556</v>
      </c>
      <c r="C58" s="903" t="s">
        <v>169</v>
      </c>
      <c r="D58" s="673">
        <v>34669</v>
      </c>
      <c r="E58" s="674" t="s">
        <v>94</v>
      </c>
      <c r="F58" s="531"/>
      <c r="G58" s="745"/>
      <c r="H58" s="715"/>
      <c r="I58" s="746" t="s">
        <v>640</v>
      </c>
      <c r="J58" s="53"/>
      <c r="K58" s="74">
        <v>0.243634</v>
      </c>
      <c r="L58" s="351">
        <v>248</v>
      </c>
      <c r="M58" s="192">
        <f>L58/248*70</f>
        <v>70</v>
      </c>
      <c r="N58" s="65"/>
      <c r="O58" s="55"/>
      <c r="P58" s="192"/>
      <c r="Q58" s="65"/>
      <c r="R58" s="61"/>
      <c r="S58" s="192"/>
      <c r="T58" s="18"/>
      <c r="U58" s="5"/>
      <c r="V58" s="17"/>
      <c r="W58" s="20"/>
      <c r="X58" s="9"/>
      <c r="Y58" s="17"/>
      <c r="Z58" s="9"/>
      <c r="AA58" s="9"/>
      <c r="AB58" s="9"/>
      <c r="AC58" s="192"/>
      <c r="AD58" s="452">
        <f t="shared" si="9"/>
        <v>70</v>
      </c>
      <c r="AE58" s="568"/>
    </row>
    <row r="59" spans="1:31" ht="15" customHeight="1" thickBot="1">
      <c r="A59" s="916"/>
      <c r="B59" s="667" t="s">
        <v>175</v>
      </c>
      <c r="C59" s="900" t="s">
        <v>169</v>
      </c>
      <c r="D59" s="671">
        <v>31819</v>
      </c>
      <c r="E59" s="672" t="s">
        <v>94</v>
      </c>
      <c r="F59" s="530"/>
      <c r="G59" s="736" t="s">
        <v>555</v>
      </c>
      <c r="H59" s="737"/>
      <c r="I59" s="738" t="s">
        <v>557</v>
      </c>
      <c r="J59" s="92"/>
      <c r="K59" s="94">
        <v>0.243634</v>
      </c>
      <c r="L59" s="268">
        <v>248</v>
      </c>
      <c r="M59" s="193">
        <f>L59/248*70</f>
        <v>70</v>
      </c>
      <c r="N59" s="114"/>
      <c r="O59" s="115"/>
      <c r="P59" s="193"/>
      <c r="Q59" s="114"/>
      <c r="R59" s="97"/>
      <c r="S59" s="193"/>
      <c r="T59" s="27"/>
      <c r="U59" s="7"/>
      <c r="V59" s="28"/>
      <c r="W59" s="35"/>
      <c r="X59" s="36"/>
      <c r="Y59" s="28"/>
      <c r="Z59" s="36"/>
      <c r="AA59" s="36"/>
      <c r="AB59" s="36"/>
      <c r="AC59" s="209"/>
      <c r="AD59" s="453">
        <f t="shared" si="9"/>
        <v>70</v>
      </c>
      <c r="AE59" s="645"/>
    </row>
    <row r="60" spans="1:31" ht="24" customHeight="1">
      <c r="A60" s="917">
        <v>24</v>
      </c>
      <c r="B60" s="918" t="s">
        <v>764</v>
      </c>
      <c r="C60" s="901" t="s">
        <v>12</v>
      </c>
      <c r="D60" s="787">
        <v>36235</v>
      </c>
      <c r="E60" s="919" t="s">
        <v>94</v>
      </c>
      <c r="F60" s="920" t="s">
        <v>766</v>
      </c>
      <c r="G60" s="783" t="s">
        <v>767</v>
      </c>
      <c r="H60" s="740"/>
      <c r="I60" s="783" t="s">
        <v>768</v>
      </c>
      <c r="J60" s="75"/>
      <c r="K60" s="310"/>
      <c r="L60" s="350"/>
      <c r="M60" s="194"/>
      <c r="N60" s="103"/>
      <c r="O60" s="104"/>
      <c r="P60" s="194"/>
      <c r="Q60" s="103"/>
      <c r="R60" s="152"/>
      <c r="S60" s="194"/>
      <c r="T60" s="21"/>
      <c r="U60" s="1"/>
      <c r="V60" s="22"/>
      <c r="W60" s="41"/>
      <c r="X60" s="10"/>
      <c r="Y60" s="22"/>
      <c r="Z60" s="10"/>
      <c r="AA60" s="41">
        <v>0.25135416666666666</v>
      </c>
      <c r="AB60" s="10">
        <v>258</v>
      </c>
      <c r="AC60" s="194">
        <f aca="true" t="shared" si="10" ref="AC60:AC69">AB60/258*70</f>
        <v>70</v>
      </c>
      <c r="AD60" s="454">
        <f aca="true" t="shared" si="11" ref="AD60:AD83">M60+P60+S60+AC60</f>
        <v>70</v>
      </c>
      <c r="AE60" s="568">
        <v>23</v>
      </c>
    </row>
    <row r="61" spans="1:31" ht="27" customHeight="1" thickBot="1">
      <c r="A61" s="917"/>
      <c r="B61" s="921" t="s">
        <v>765</v>
      </c>
      <c r="C61" s="902" t="s">
        <v>24</v>
      </c>
      <c r="D61" s="678">
        <v>37442</v>
      </c>
      <c r="E61" s="922" t="s">
        <v>94</v>
      </c>
      <c r="F61" s="920"/>
      <c r="G61" s="786" t="s">
        <v>767</v>
      </c>
      <c r="H61" s="743"/>
      <c r="I61" s="786" t="s">
        <v>769</v>
      </c>
      <c r="J61" s="106"/>
      <c r="K61" s="247"/>
      <c r="L61" s="248"/>
      <c r="M61" s="195"/>
      <c r="N61" s="70"/>
      <c r="O61" s="108"/>
      <c r="P61" s="195"/>
      <c r="Q61" s="70"/>
      <c r="R61" s="72"/>
      <c r="S61" s="195"/>
      <c r="T61" s="32"/>
      <c r="U61" s="2"/>
      <c r="V61" s="31"/>
      <c r="W61" s="42"/>
      <c r="X61" s="11"/>
      <c r="Y61" s="31"/>
      <c r="Z61" s="11"/>
      <c r="AA61" s="42">
        <v>0.25135416666666666</v>
      </c>
      <c r="AB61" s="11">
        <v>258</v>
      </c>
      <c r="AC61" s="195">
        <f t="shared" si="10"/>
        <v>70</v>
      </c>
      <c r="AD61" s="457">
        <f t="shared" si="11"/>
        <v>70</v>
      </c>
      <c r="AE61" s="568"/>
    </row>
    <row r="62" spans="1:31" ht="15" customHeight="1">
      <c r="A62" s="915">
        <v>25</v>
      </c>
      <c r="B62" s="666" t="s">
        <v>206</v>
      </c>
      <c r="C62" s="899" t="s">
        <v>12</v>
      </c>
      <c r="D62" s="669">
        <v>33556</v>
      </c>
      <c r="E62" s="670" t="s">
        <v>26</v>
      </c>
      <c r="F62" s="529" t="s">
        <v>558</v>
      </c>
      <c r="G62" s="754"/>
      <c r="H62" s="717"/>
      <c r="I62" s="713" t="s">
        <v>455</v>
      </c>
      <c r="J62" s="119"/>
      <c r="K62" s="137"/>
      <c r="L62" s="137"/>
      <c r="M62" s="202"/>
      <c r="N62" s="121"/>
      <c r="O62" s="49"/>
      <c r="P62" s="202"/>
      <c r="Q62" s="301" t="s">
        <v>559</v>
      </c>
      <c r="R62" s="257">
        <v>195</v>
      </c>
      <c r="S62" s="191">
        <f>R62/280*100</f>
        <v>69.64285714285714</v>
      </c>
      <c r="T62" s="34"/>
      <c r="U62" s="34"/>
      <c r="V62" s="26"/>
      <c r="W62" s="34"/>
      <c r="X62" s="34"/>
      <c r="Y62" s="26"/>
      <c r="Z62" s="34"/>
      <c r="AA62" s="34"/>
      <c r="AB62" s="34"/>
      <c r="AC62" s="191"/>
      <c r="AD62" s="429">
        <f t="shared" si="11"/>
        <v>69.64285714285714</v>
      </c>
      <c r="AE62" s="644">
        <v>25</v>
      </c>
    </row>
    <row r="63" spans="1:31" ht="15" customHeight="1" thickBot="1">
      <c r="A63" s="916"/>
      <c r="B63" s="667" t="s">
        <v>209</v>
      </c>
      <c r="C63" s="900" t="s">
        <v>33</v>
      </c>
      <c r="D63" s="671">
        <v>32330</v>
      </c>
      <c r="E63" s="672" t="s">
        <v>26</v>
      </c>
      <c r="F63" s="530"/>
      <c r="G63" s="762"/>
      <c r="H63" s="718"/>
      <c r="I63" s="736" t="s">
        <v>455</v>
      </c>
      <c r="J63" s="122"/>
      <c r="K63" s="147"/>
      <c r="L63" s="147"/>
      <c r="M63" s="203"/>
      <c r="N63" s="97"/>
      <c r="O63" s="98"/>
      <c r="P63" s="203"/>
      <c r="Q63" s="304" t="s">
        <v>560</v>
      </c>
      <c r="R63" s="259">
        <v>195</v>
      </c>
      <c r="S63" s="193">
        <f>R63/280*100</f>
        <v>69.64285714285714</v>
      </c>
      <c r="T63" s="36"/>
      <c r="U63" s="36"/>
      <c r="V63" s="29"/>
      <c r="W63" s="36"/>
      <c r="X63" s="36"/>
      <c r="Y63" s="29"/>
      <c r="Z63" s="36"/>
      <c r="AA63" s="36"/>
      <c r="AB63" s="36"/>
      <c r="AC63" s="193"/>
      <c r="AD63" s="430">
        <f t="shared" si="11"/>
        <v>69.64285714285714</v>
      </c>
      <c r="AE63" s="645"/>
    </row>
    <row r="64" spans="1:31" ht="15" customHeight="1">
      <c r="A64" s="917">
        <v>26</v>
      </c>
      <c r="B64" s="668" t="s">
        <v>233</v>
      </c>
      <c r="C64" s="901" t="s">
        <v>12</v>
      </c>
      <c r="D64" s="680">
        <v>34193</v>
      </c>
      <c r="E64" s="919" t="s">
        <v>10</v>
      </c>
      <c r="F64" s="595" t="s">
        <v>770</v>
      </c>
      <c r="G64" s="764"/>
      <c r="H64" s="716"/>
      <c r="I64" s="739" t="s">
        <v>17</v>
      </c>
      <c r="J64" s="260"/>
      <c r="K64" s="88"/>
      <c r="L64" s="88"/>
      <c r="M64" s="204"/>
      <c r="N64" s="152"/>
      <c r="O64" s="88"/>
      <c r="P64" s="204"/>
      <c r="Q64" s="305"/>
      <c r="R64" s="350"/>
      <c r="S64" s="194"/>
      <c r="T64" s="10"/>
      <c r="U64" s="10"/>
      <c r="V64" s="23"/>
      <c r="W64" s="10"/>
      <c r="X64" s="10"/>
      <c r="Y64" s="23"/>
      <c r="Z64" s="10"/>
      <c r="AA64" s="41">
        <v>0.24627314814814816</v>
      </c>
      <c r="AB64" s="10">
        <v>256</v>
      </c>
      <c r="AC64" s="194">
        <f t="shared" si="10"/>
        <v>69.45736434108527</v>
      </c>
      <c r="AD64" s="454">
        <f>M64+P64+S64+AC64</f>
        <v>69.45736434108527</v>
      </c>
      <c r="AE64" s="568">
        <v>26</v>
      </c>
    </row>
    <row r="65" spans="1:31" ht="25.5" customHeight="1" thickBot="1">
      <c r="A65" s="917"/>
      <c r="B65" s="665" t="s">
        <v>208</v>
      </c>
      <c r="C65" s="902" t="s">
        <v>12</v>
      </c>
      <c r="D65" s="923">
        <v>25535</v>
      </c>
      <c r="E65" s="679" t="s">
        <v>105</v>
      </c>
      <c r="F65" s="595"/>
      <c r="G65" s="742" t="s">
        <v>314</v>
      </c>
      <c r="H65" s="747"/>
      <c r="I65" s="744" t="s">
        <v>178</v>
      </c>
      <c r="J65" s="260"/>
      <c r="K65" s="109"/>
      <c r="L65" s="109"/>
      <c r="M65" s="201"/>
      <c r="N65" s="72"/>
      <c r="O65" s="109"/>
      <c r="P65" s="201"/>
      <c r="Q65" s="302"/>
      <c r="R65" s="248"/>
      <c r="S65" s="195"/>
      <c r="T65" s="11"/>
      <c r="U65" s="11"/>
      <c r="V65" s="30"/>
      <c r="W65" s="11"/>
      <c r="X65" s="11"/>
      <c r="Y65" s="30"/>
      <c r="Z65" s="11"/>
      <c r="AA65" s="42">
        <v>0.24627314814814816</v>
      </c>
      <c r="AB65" s="11">
        <v>256</v>
      </c>
      <c r="AC65" s="195">
        <f t="shared" si="10"/>
        <v>69.45736434108527</v>
      </c>
      <c r="AD65" s="457">
        <f>M65+P65+S65+AC65</f>
        <v>69.45736434108527</v>
      </c>
      <c r="AE65" s="568"/>
    </row>
    <row r="66" spans="1:31" ht="15" customHeight="1">
      <c r="A66" s="915">
        <v>27</v>
      </c>
      <c r="B66" s="666" t="s">
        <v>75</v>
      </c>
      <c r="C66" s="899" t="s">
        <v>33</v>
      </c>
      <c r="D66" s="789">
        <v>25536</v>
      </c>
      <c r="E66" s="670" t="s">
        <v>21</v>
      </c>
      <c r="F66" s="529" t="s">
        <v>561</v>
      </c>
      <c r="G66" s="713" t="s">
        <v>25</v>
      </c>
      <c r="H66" s="734"/>
      <c r="I66" s="735"/>
      <c r="J66" s="43"/>
      <c r="K66" s="91">
        <v>0.238843</v>
      </c>
      <c r="L66" s="267">
        <v>113</v>
      </c>
      <c r="M66" s="191">
        <f>L66/248*70</f>
        <v>31.89516129032258</v>
      </c>
      <c r="N66" s="256">
        <v>0.475961</v>
      </c>
      <c r="O66" s="257">
        <v>128</v>
      </c>
      <c r="P66" s="191">
        <f>O66/280*80</f>
        <v>36.57142857142857</v>
      </c>
      <c r="Q66" s="49"/>
      <c r="R66" s="49"/>
      <c r="S66" s="202"/>
      <c r="T66" s="34"/>
      <c r="U66" s="34"/>
      <c r="V66" s="26"/>
      <c r="W66" s="34"/>
      <c r="X66" s="34"/>
      <c r="Y66" s="26"/>
      <c r="Z66" s="6" t="s">
        <v>62</v>
      </c>
      <c r="AA66" s="6"/>
      <c r="AB66" s="6"/>
      <c r="AC66" s="191"/>
      <c r="AD66" s="429">
        <f t="shared" si="11"/>
        <v>68.46658986175115</v>
      </c>
      <c r="AE66" s="644">
        <v>27</v>
      </c>
    </row>
    <row r="67" spans="1:31" ht="15" customHeight="1" thickBot="1">
      <c r="A67" s="916"/>
      <c r="B67" s="667" t="s">
        <v>562</v>
      </c>
      <c r="C67" s="900" t="s">
        <v>33</v>
      </c>
      <c r="D67" s="671">
        <v>25537</v>
      </c>
      <c r="E67" s="672" t="s">
        <v>21</v>
      </c>
      <c r="F67" s="530"/>
      <c r="G67" s="736" t="s">
        <v>25</v>
      </c>
      <c r="H67" s="718"/>
      <c r="I67" s="738"/>
      <c r="J67" s="122"/>
      <c r="K67" s="94">
        <v>0.238843</v>
      </c>
      <c r="L67" s="268">
        <v>113</v>
      </c>
      <c r="M67" s="193">
        <f>L67/248*70</f>
        <v>31.89516129032258</v>
      </c>
      <c r="N67" s="258">
        <v>0.475961</v>
      </c>
      <c r="O67" s="259">
        <v>128</v>
      </c>
      <c r="P67" s="193">
        <f>O67/280*80</f>
        <v>36.57142857142857</v>
      </c>
      <c r="Q67" s="114"/>
      <c r="R67" s="97"/>
      <c r="S67" s="193"/>
      <c r="T67" s="36"/>
      <c r="U67" s="36"/>
      <c r="V67" s="29"/>
      <c r="W67" s="36"/>
      <c r="X67" s="36"/>
      <c r="Y67" s="29"/>
      <c r="Z67" s="36"/>
      <c r="AA67" s="36"/>
      <c r="AB67" s="36"/>
      <c r="AC67" s="193"/>
      <c r="AD67" s="430">
        <f t="shared" si="11"/>
        <v>68.46658986175115</v>
      </c>
      <c r="AE67" s="645"/>
    </row>
    <row r="68" spans="1:31" ht="15" customHeight="1">
      <c r="A68" s="917">
        <v>28</v>
      </c>
      <c r="B68" s="668" t="s">
        <v>771</v>
      </c>
      <c r="C68" s="906" t="s">
        <v>24</v>
      </c>
      <c r="D68" s="680">
        <v>31443</v>
      </c>
      <c r="E68" s="681" t="s">
        <v>21</v>
      </c>
      <c r="F68" s="595" t="s">
        <v>772</v>
      </c>
      <c r="G68" s="689" t="s">
        <v>25</v>
      </c>
      <c r="H68" s="716"/>
      <c r="I68" s="830" t="s">
        <v>23</v>
      </c>
      <c r="J68" s="260"/>
      <c r="K68" s="310"/>
      <c r="L68" s="350"/>
      <c r="M68" s="194"/>
      <c r="N68" s="310"/>
      <c r="O68" s="350"/>
      <c r="P68" s="194"/>
      <c r="Q68" s="103"/>
      <c r="R68" s="152"/>
      <c r="S68" s="194"/>
      <c r="T68" s="10"/>
      <c r="U68" s="10"/>
      <c r="V68" s="23"/>
      <c r="W68" s="10"/>
      <c r="X68" s="10"/>
      <c r="Y68" s="23"/>
      <c r="Z68" s="10"/>
      <c r="AA68" s="41">
        <v>0.24726851851851853</v>
      </c>
      <c r="AB68" s="10">
        <v>252</v>
      </c>
      <c r="AC68" s="194">
        <f t="shared" si="10"/>
        <v>68.37209302325581</v>
      </c>
      <c r="AD68" s="454">
        <f>M68+P68+S68+AC68</f>
        <v>68.37209302325581</v>
      </c>
      <c r="AE68" s="568">
        <v>28</v>
      </c>
    </row>
    <row r="69" spans="1:31" ht="15" customHeight="1" thickBot="1">
      <c r="A69" s="917"/>
      <c r="B69" s="665" t="s">
        <v>49</v>
      </c>
      <c r="C69" s="902" t="s">
        <v>24</v>
      </c>
      <c r="D69" s="678">
        <v>28032</v>
      </c>
      <c r="E69" s="679" t="s">
        <v>21</v>
      </c>
      <c r="F69" s="595"/>
      <c r="G69" s="760" t="s">
        <v>50</v>
      </c>
      <c r="H69" s="747"/>
      <c r="I69" s="742" t="s">
        <v>51</v>
      </c>
      <c r="J69" s="260"/>
      <c r="K69" s="247"/>
      <c r="L69" s="248"/>
      <c r="M69" s="195"/>
      <c r="N69" s="247"/>
      <c r="O69" s="248"/>
      <c r="P69" s="195"/>
      <c r="Q69" s="70"/>
      <c r="R69" s="72"/>
      <c r="S69" s="195"/>
      <c r="T69" s="11"/>
      <c r="U69" s="11"/>
      <c r="V69" s="30"/>
      <c r="W69" s="11"/>
      <c r="X69" s="11"/>
      <c r="Y69" s="30"/>
      <c r="Z69" s="11"/>
      <c r="AA69" s="42">
        <v>0.24726851851851853</v>
      </c>
      <c r="AB69" s="11">
        <v>252</v>
      </c>
      <c r="AC69" s="195">
        <f t="shared" si="10"/>
        <v>68.37209302325581</v>
      </c>
      <c r="AD69" s="457">
        <f>M69+P69+S69+AC69</f>
        <v>68.37209302325581</v>
      </c>
      <c r="AE69" s="568"/>
    </row>
    <row r="70" spans="1:31" ht="15" customHeight="1">
      <c r="A70" s="915">
        <v>29</v>
      </c>
      <c r="B70" s="666" t="s">
        <v>60</v>
      </c>
      <c r="C70" s="904" t="s">
        <v>24</v>
      </c>
      <c r="D70" s="789">
        <v>35797</v>
      </c>
      <c r="E70" s="790" t="s">
        <v>21</v>
      </c>
      <c r="F70" s="534" t="s">
        <v>474</v>
      </c>
      <c r="G70" s="758" t="s">
        <v>226</v>
      </c>
      <c r="H70" s="761"/>
      <c r="I70" s="759" t="s">
        <v>373</v>
      </c>
      <c r="J70" s="458"/>
      <c r="K70" s="256"/>
      <c r="L70" s="257"/>
      <c r="M70" s="191"/>
      <c r="N70" s="256"/>
      <c r="O70" s="257"/>
      <c r="P70" s="191"/>
      <c r="Q70" s="82"/>
      <c r="R70" s="121"/>
      <c r="S70" s="191"/>
      <c r="T70" s="34"/>
      <c r="U70" s="34"/>
      <c r="V70" s="26"/>
      <c r="W70" s="34"/>
      <c r="X70" s="34"/>
      <c r="Y70" s="26"/>
      <c r="Z70" s="34"/>
      <c r="AA70" s="33">
        <v>0.24916666666666668</v>
      </c>
      <c r="AB70" s="34">
        <v>240</v>
      </c>
      <c r="AC70" s="191">
        <f aca="true" t="shared" si="12" ref="AC70:AC80">AB70/258*70</f>
        <v>65.11627906976744</v>
      </c>
      <c r="AD70" s="429">
        <f>M70+P70+S70+AC70</f>
        <v>65.11627906976744</v>
      </c>
      <c r="AE70" s="644">
        <v>29</v>
      </c>
    </row>
    <row r="71" spans="1:31" ht="15" customHeight="1">
      <c r="A71" s="917"/>
      <c r="B71" s="394" t="s">
        <v>59</v>
      </c>
      <c r="C71" s="905" t="s">
        <v>12</v>
      </c>
      <c r="D71" s="675">
        <v>35851</v>
      </c>
      <c r="E71" s="676" t="s">
        <v>21</v>
      </c>
      <c r="F71" s="559"/>
      <c r="G71" s="402" t="s">
        <v>226</v>
      </c>
      <c r="H71" s="715"/>
      <c r="I71" s="402" t="s">
        <v>281</v>
      </c>
      <c r="J71" s="260"/>
      <c r="K71" s="309"/>
      <c r="L71" s="345"/>
      <c r="M71" s="192"/>
      <c r="N71" s="309"/>
      <c r="O71" s="345"/>
      <c r="P71" s="192"/>
      <c r="Q71" s="65"/>
      <c r="R71" s="61"/>
      <c r="S71" s="192"/>
      <c r="T71" s="9"/>
      <c r="U71" s="9"/>
      <c r="V71" s="19"/>
      <c r="W71" s="9"/>
      <c r="X71" s="9"/>
      <c r="Y71" s="19"/>
      <c r="Z71" s="9"/>
      <c r="AA71" s="20">
        <v>0.24916666666666668</v>
      </c>
      <c r="AB71" s="9">
        <v>240</v>
      </c>
      <c r="AC71" s="192">
        <f t="shared" si="12"/>
        <v>65.11627906976744</v>
      </c>
      <c r="AD71" s="452">
        <f>M71+P71+S71+AC71</f>
        <v>65.11627906976744</v>
      </c>
      <c r="AE71" s="568"/>
    </row>
    <row r="72" spans="1:31" ht="15.75" customHeight="1" thickBot="1">
      <c r="A72" s="916"/>
      <c r="B72" s="667" t="s">
        <v>85</v>
      </c>
      <c r="C72" s="909" t="s">
        <v>24</v>
      </c>
      <c r="D72" s="796">
        <v>34879</v>
      </c>
      <c r="E72" s="925" t="s">
        <v>21</v>
      </c>
      <c r="F72" s="535"/>
      <c r="G72" s="771" t="s">
        <v>226</v>
      </c>
      <c r="H72" s="772"/>
      <c r="I72" s="771" t="s">
        <v>816</v>
      </c>
      <c r="J72" s="459"/>
      <c r="K72" s="258"/>
      <c r="L72" s="259"/>
      <c r="M72" s="193"/>
      <c r="N72" s="258"/>
      <c r="O72" s="259"/>
      <c r="P72" s="193"/>
      <c r="Q72" s="114"/>
      <c r="R72" s="97"/>
      <c r="S72" s="193"/>
      <c r="T72" s="36"/>
      <c r="U72" s="36"/>
      <c r="V72" s="29"/>
      <c r="W72" s="36"/>
      <c r="X72" s="36"/>
      <c r="Y72" s="29"/>
      <c r="Z72" s="36"/>
      <c r="AA72" s="35">
        <v>0.24916666666666668</v>
      </c>
      <c r="AB72" s="36">
        <v>240</v>
      </c>
      <c r="AC72" s="209">
        <f t="shared" si="12"/>
        <v>65.11627906976744</v>
      </c>
      <c r="AD72" s="453">
        <f>M72+P72+S72+AC72</f>
        <v>65.11627906976744</v>
      </c>
      <c r="AE72" s="645"/>
    </row>
    <row r="73" spans="1:31" ht="24" customHeight="1">
      <c r="A73" s="917">
        <v>30</v>
      </c>
      <c r="B73" s="918" t="s">
        <v>774</v>
      </c>
      <c r="C73" s="913" t="s">
        <v>24</v>
      </c>
      <c r="D73" s="799">
        <v>36332</v>
      </c>
      <c r="E73" s="682" t="s">
        <v>26</v>
      </c>
      <c r="F73" s="924" t="s">
        <v>773</v>
      </c>
      <c r="G73" s="783" t="s">
        <v>102</v>
      </c>
      <c r="H73" s="751"/>
      <c r="I73" s="783" t="s">
        <v>775</v>
      </c>
      <c r="J73" s="110"/>
      <c r="K73" s="310"/>
      <c r="L73" s="350"/>
      <c r="M73" s="194"/>
      <c r="N73" s="310"/>
      <c r="O73" s="350"/>
      <c r="P73" s="194"/>
      <c r="Q73" s="103"/>
      <c r="R73" s="152"/>
      <c r="S73" s="194"/>
      <c r="T73" s="10"/>
      <c r="U73" s="10"/>
      <c r="V73" s="23"/>
      <c r="W73" s="10"/>
      <c r="X73" s="10"/>
      <c r="Y73" s="23"/>
      <c r="Z73" s="10"/>
      <c r="AA73" s="41">
        <v>0.2472337962962963</v>
      </c>
      <c r="AB73" s="10">
        <v>239</v>
      </c>
      <c r="AC73" s="194">
        <f t="shared" si="12"/>
        <v>64.84496124031007</v>
      </c>
      <c r="AD73" s="454">
        <f t="shared" si="11"/>
        <v>64.84496124031007</v>
      </c>
      <c r="AE73" s="568">
        <v>30</v>
      </c>
    </row>
    <row r="74" spans="1:31" ht="14.25" customHeight="1" thickBot="1">
      <c r="A74" s="917"/>
      <c r="B74" s="921" t="s">
        <v>238</v>
      </c>
      <c r="C74" s="910" t="s">
        <v>24</v>
      </c>
      <c r="D74" s="794">
        <v>36256</v>
      </c>
      <c r="E74" s="926" t="s">
        <v>14</v>
      </c>
      <c r="F74" s="927"/>
      <c r="G74" s="786" t="s">
        <v>56</v>
      </c>
      <c r="H74" s="747"/>
      <c r="I74" s="786" t="s">
        <v>172</v>
      </c>
      <c r="J74" s="68"/>
      <c r="K74" s="247"/>
      <c r="L74" s="248"/>
      <c r="M74" s="195"/>
      <c r="N74" s="247"/>
      <c r="O74" s="248"/>
      <c r="P74" s="195"/>
      <c r="Q74" s="70"/>
      <c r="R74" s="72"/>
      <c r="S74" s="195"/>
      <c r="T74" s="11"/>
      <c r="U74" s="11"/>
      <c r="V74" s="30"/>
      <c r="W74" s="11"/>
      <c r="X74" s="11"/>
      <c r="Y74" s="30"/>
      <c r="Z74" s="11"/>
      <c r="AA74" s="42">
        <v>0.2472337962962963</v>
      </c>
      <c r="AB74" s="11">
        <v>239</v>
      </c>
      <c r="AC74" s="195">
        <f t="shared" si="12"/>
        <v>64.84496124031007</v>
      </c>
      <c r="AD74" s="457">
        <f t="shared" si="11"/>
        <v>64.84496124031007</v>
      </c>
      <c r="AE74" s="568"/>
    </row>
    <row r="75" spans="1:31" ht="14.25" customHeight="1">
      <c r="A75" s="915">
        <v>31</v>
      </c>
      <c r="B75" s="663" t="s">
        <v>776</v>
      </c>
      <c r="C75" s="928" t="s">
        <v>12</v>
      </c>
      <c r="D75" s="801">
        <v>34297</v>
      </c>
      <c r="E75" s="929" t="s">
        <v>779</v>
      </c>
      <c r="F75" s="555" t="s">
        <v>779</v>
      </c>
      <c r="G75" s="401" t="s">
        <v>780</v>
      </c>
      <c r="H75" s="757"/>
      <c r="I75" s="828" t="s">
        <v>781</v>
      </c>
      <c r="J75" s="458"/>
      <c r="K75" s="311"/>
      <c r="L75" s="406"/>
      <c r="M75" s="206"/>
      <c r="N75" s="311"/>
      <c r="O75" s="406"/>
      <c r="P75" s="206"/>
      <c r="Q75" s="176"/>
      <c r="R75" s="611"/>
      <c r="S75" s="206"/>
      <c r="T75" s="231"/>
      <c r="U75" s="231"/>
      <c r="V75" s="241"/>
      <c r="W75" s="231"/>
      <c r="X75" s="231"/>
      <c r="Y75" s="241"/>
      <c r="Z75" s="231"/>
      <c r="AA75" s="230">
        <v>0.23547453703703702</v>
      </c>
      <c r="AB75" s="231">
        <v>236</v>
      </c>
      <c r="AC75" s="191">
        <f t="shared" si="12"/>
        <v>64.03100775193798</v>
      </c>
      <c r="AD75" s="429">
        <f>M75+P75+S75+AC75</f>
        <v>64.03100775193798</v>
      </c>
      <c r="AE75" s="644">
        <v>31</v>
      </c>
    </row>
    <row r="76" spans="1:31" ht="14.25" customHeight="1">
      <c r="A76" s="917"/>
      <c r="B76" s="664" t="s">
        <v>777</v>
      </c>
      <c r="C76" s="905" t="s">
        <v>109</v>
      </c>
      <c r="D76" s="794">
        <v>30625</v>
      </c>
      <c r="E76" s="676" t="s">
        <v>779</v>
      </c>
      <c r="F76" s="594"/>
      <c r="G76" s="402" t="s">
        <v>780</v>
      </c>
      <c r="H76" s="720"/>
      <c r="I76" s="402" t="s">
        <v>782</v>
      </c>
      <c r="J76" s="62"/>
      <c r="K76" s="309"/>
      <c r="L76" s="345"/>
      <c r="M76" s="192"/>
      <c r="N76" s="309"/>
      <c r="O76" s="345"/>
      <c r="P76" s="192"/>
      <c r="Q76" s="65"/>
      <c r="R76" s="61"/>
      <c r="S76" s="192"/>
      <c r="T76" s="9"/>
      <c r="U76" s="9"/>
      <c r="V76" s="19"/>
      <c r="W76" s="9"/>
      <c r="X76" s="9"/>
      <c r="Y76" s="19"/>
      <c r="Z76" s="9"/>
      <c r="AA76" s="20">
        <v>0.23547453703703702</v>
      </c>
      <c r="AB76" s="9">
        <v>236</v>
      </c>
      <c r="AC76" s="192">
        <f t="shared" si="12"/>
        <v>64.03100775193798</v>
      </c>
      <c r="AD76" s="452">
        <f t="shared" si="11"/>
        <v>64.03100775193798</v>
      </c>
      <c r="AE76" s="568"/>
    </row>
    <row r="77" spans="1:31" ht="14.25" customHeight="1" thickBot="1">
      <c r="A77" s="916"/>
      <c r="B77" s="393" t="s">
        <v>778</v>
      </c>
      <c r="C77" s="908" t="s">
        <v>96</v>
      </c>
      <c r="D77" s="792">
        <v>29776</v>
      </c>
      <c r="E77" s="793" t="s">
        <v>779</v>
      </c>
      <c r="F77" s="556"/>
      <c r="G77" s="403" t="s">
        <v>780</v>
      </c>
      <c r="H77" s="718"/>
      <c r="I77" s="403" t="s">
        <v>782</v>
      </c>
      <c r="J77" s="122"/>
      <c r="K77" s="258"/>
      <c r="L77" s="259"/>
      <c r="M77" s="193"/>
      <c r="N77" s="258"/>
      <c r="O77" s="259"/>
      <c r="P77" s="193"/>
      <c r="Q77" s="114"/>
      <c r="R77" s="97"/>
      <c r="S77" s="193"/>
      <c r="T77" s="36"/>
      <c r="U77" s="36"/>
      <c r="V77" s="29"/>
      <c r="W77" s="36"/>
      <c r="X77" s="36"/>
      <c r="Y77" s="29"/>
      <c r="Z77" s="36"/>
      <c r="AA77" s="35">
        <v>0.23547453703703702</v>
      </c>
      <c r="AB77" s="36">
        <v>236</v>
      </c>
      <c r="AC77" s="193">
        <f t="shared" si="12"/>
        <v>64.03100775193798</v>
      </c>
      <c r="AD77" s="430">
        <f t="shared" si="11"/>
        <v>64.03100775193798</v>
      </c>
      <c r="AE77" s="645"/>
    </row>
    <row r="78" spans="1:31" ht="22.5" customHeight="1">
      <c r="A78" s="917">
        <v>32</v>
      </c>
      <c r="B78" s="668" t="s">
        <v>140</v>
      </c>
      <c r="C78" s="901" t="s">
        <v>96</v>
      </c>
      <c r="D78" s="787">
        <v>17789</v>
      </c>
      <c r="E78" s="788" t="s">
        <v>26</v>
      </c>
      <c r="F78" s="531" t="s">
        <v>609</v>
      </c>
      <c r="G78" s="739" t="s">
        <v>307</v>
      </c>
      <c r="H78" s="740"/>
      <c r="I78" s="739" t="s">
        <v>610</v>
      </c>
      <c r="J78" s="75"/>
      <c r="K78" s="103"/>
      <c r="L78" s="104"/>
      <c r="M78" s="194"/>
      <c r="N78" s="307">
        <v>0.489444</v>
      </c>
      <c r="O78" s="352">
        <v>119</v>
      </c>
      <c r="P78" s="194">
        <f>O78/280*80</f>
        <v>34</v>
      </c>
      <c r="Q78" s="88"/>
      <c r="R78" s="88"/>
      <c r="S78" s="204"/>
      <c r="T78" s="10"/>
      <c r="U78" s="10"/>
      <c r="V78" s="23"/>
      <c r="W78" s="10"/>
      <c r="X78" s="10"/>
      <c r="Y78" s="23"/>
      <c r="Z78" s="10"/>
      <c r="AA78" s="41">
        <v>0.24215277777777777</v>
      </c>
      <c r="AB78" s="10">
        <v>110</v>
      </c>
      <c r="AC78" s="194">
        <f t="shared" si="12"/>
        <v>29.844961240310077</v>
      </c>
      <c r="AD78" s="454">
        <f t="shared" si="11"/>
        <v>63.84496124031008</v>
      </c>
      <c r="AE78" s="568">
        <v>65</v>
      </c>
    </row>
    <row r="79" spans="1:31" ht="14.25" customHeight="1">
      <c r="A79" s="917"/>
      <c r="B79" s="394" t="s">
        <v>146</v>
      </c>
      <c r="C79" s="903" t="s">
        <v>96</v>
      </c>
      <c r="D79" s="673">
        <v>18971</v>
      </c>
      <c r="E79" s="674" t="s">
        <v>26</v>
      </c>
      <c r="F79" s="531"/>
      <c r="G79" s="745" t="s">
        <v>307</v>
      </c>
      <c r="H79" s="715"/>
      <c r="I79" s="745" t="s">
        <v>91</v>
      </c>
      <c r="J79" s="53"/>
      <c r="K79" s="65"/>
      <c r="L79" s="55"/>
      <c r="M79" s="192"/>
      <c r="N79" s="74">
        <v>0.489444</v>
      </c>
      <c r="O79" s="351">
        <v>119</v>
      </c>
      <c r="P79" s="192">
        <f>O79/280*80</f>
        <v>34</v>
      </c>
      <c r="Q79" s="56"/>
      <c r="R79" s="56"/>
      <c r="S79" s="208"/>
      <c r="T79" s="9"/>
      <c r="U79" s="9"/>
      <c r="V79" s="19"/>
      <c r="W79" s="9"/>
      <c r="X79" s="9"/>
      <c r="Y79" s="19"/>
      <c r="Z79" s="9"/>
      <c r="AA79" s="20">
        <v>0.24215277777777777</v>
      </c>
      <c r="AB79" s="9">
        <v>110</v>
      </c>
      <c r="AC79" s="192">
        <f t="shared" si="12"/>
        <v>29.844961240310077</v>
      </c>
      <c r="AD79" s="452">
        <f t="shared" si="11"/>
        <v>63.84496124031008</v>
      </c>
      <c r="AE79" s="568"/>
    </row>
    <row r="80" spans="1:31" ht="14.25" customHeight="1" thickBot="1">
      <c r="A80" s="917"/>
      <c r="B80" s="665" t="s">
        <v>611</v>
      </c>
      <c r="C80" s="902" t="s">
        <v>12</v>
      </c>
      <c r="D80" s="678">
        <v>18620</v>
      </c>
      <c r="E80" s="679" t="s">
        <v>21</v>
      </c>
      <c r="F80" s="531"/>
      <c r="G80" s="742" t="s">
        <v>87</v>
      </c>
      <c r="H80" s="743"/>
      <c r="I80" s="742" t="s">
        <v>82</v>
      </c>
      <c r="J80" s="106"/>
      <c r="K80" s="70"/>
      <c r="L80" s="108"/>
      <c r="M80" s="195"/>
      <c r="N80" s="308">
        <v>0.489444</v>
      </c>
      <c r="O80" s="353">
        <v>119</v>
      </c>
      <c r="P80" s="195">
        <f>O80/280*80</f>
        <v>34</v>
      </c>
      <c r="Q80" s="109"/>
      <c r="R80" s="109"/>
      <c r="S80" s="201"/>
      <c r="T80" s="11"/>
      <c r="U80" s="11"/>
      <c r="V80" s="30"/>
      <c r="W80" s="11"/>
      <c r="X80" s="11"/>
      <c r="Y80" s="30"/>
      <c r="Z80" s="11"/>
      <c r="AA80" s="42">
        <v>0.24215277777777777</v>
      </c>
      <c r="AB80" s="11">
        <v>110</v>
      </c>
      <c r="AC80" s="263">
        <f t="shared" si="12"/>
        <v>29.844961240310077</v>
      </c>
      <c r="AD80" s="433">
        <f t="shared" si="11"/>
        <v>63.84496124031008</v>
      </c>
      <c r="AE80" s="568"/>
    </row>
    <row r="81" spans="1:31" ht="15" customHeight="1">
      <c r="A81" s="915">
        <v>33</v>
      </c>
      <c r="B81" s="666" t="s">
        <v>563</v>
      </c>
      <c r="C81" s="899" t="s">
        <v>12</v>
      </c>
      <c r="D81" s="669">
        <v>31201</v>
      </c>
      <c r="E81" s="670" t="s">
        <v>65</v>
      </c>
      <c r="F81" s="930" t="s">
        <v>564</v>
      </c>
      <c r="G81" s="713" t="s">
        <v>89</v>
      </c>
      <c r="H81" s="717"/>
      <c r="I81" s="713" t="s">
        <v>565</v>
      </c>
      <c r="J81" s="119"/>
      <c r="K81" s="137"/>
      <c r="L81" s="137"/>
      <c r="M81" s="202"/>
      <c r="N81" s="256">
        <v>0.50191</v>
      </c>
      <c r="O81" s="257">
        <v>215</v>
      </c>
      <c r="P81" s="191">
        <f>O81/280*80</f>
        <v>61.42857142857143</v>
      </c>
      <c r="Q81" s="149"/>
      <c r="R81" s="121"/>
      <c r="S81" s="191"/>
      <c r="T81" s="34"/>
      <c r="U81" s="34"/>
      <c r="V81" s="26"/>
      <c r="W81" s="34"/>
      <c r="X81" s="34"/>
      <c r="Y81" s="26"/>
      <c r="Z81" s="34"/>
      <c r="AA81" s="34"/>
      <c r="AB81" s="34"/>
      <c r="AC81" s="191"/>
      <c r="AD81" s="429">
        <f t="shared" si="11"/>
        <v>61.42857142857143</v>
      </c>
      <c r="AE81" s="644">
        <v>33</v>
      </c>
    </row>
    <row r="82" spans="1:31" ht="15" customHeight="1">
      <c r="A82" s="917"/>
      <c r="B82" s="394" t="s">
        <v>235</v>
      </c>
      <c r="C82" s="903" t="s">
        <v>24</v>
      </c>
      <c r="D82" s="673">
        <v>28017</v>
      </c>
      <c r="E82" s="674" t="s">
        <v>65</v>
      </c>
      <c r="F82" s="596"/>
      <c r="G82" s="745" t="s">
        <v>89</v>
      </c>
      <c r="H82" s="720"/>
      <c r="I82" s="745"/>
      <c r="J82" s="62"/>
      <c r="K82" s="79"/>
      <c r="L82" s="79"/>
      <c r="M82" s="208"/>
      <c r="N82" s="309">
        <v>0.50191</v>
      </c>
      <c r="O82" s="345">
        <v>215</v>
      </c>
      <c r="P82" s="192">
        <f>O82/280*80</f>
        <v>61.42857142857143</v>
      </c>
      <c r="Q82" s="61"/>
      <c r="R82" s="61"/>
      <c r="S82" s="192"/>
      <c r="T82" s="18"/>
      <c r="U82" s="5"/>
      <c r="V82" s="17"/>
      <c r="W82" s="9"/>
      <c r="X82" s="9"/>
      <c r="Y82" s="19"/>
      <c r="Z82" s="9"/>
      <c r="AA82" s="9"/>
      <c r="AB82" s="9"/>
      <c r="AC82" s="192"/>
      <c r="AD82" s="452">
        <f t="shared" si="11"/>
        <v>61.42857142857143</v>
      </c>
      <c r="AE82" s="568"/>
    </row>
    <row r="83" spans="1:31" ht="15" customHeight="1" thickBot="1">
      <c r="A83" s="916"/>
      <c r="B83" s="667" t="s">
        <v>430</v>
      </c>
      <c r="C83" s="900" t="s">
        <v>24</v>
      </c>
      <c r="D83" s="671">
        <v>25637</v>
      </c>
      <c r="E83" s="672" t="s">
        <v>65</v>
      </c>
      <c r="F83" s="597"/>
      <c r="G83" s="736" t="s">
        <v>89</v>
      </c>
      <c r="H83" s="718"/>
      <c r="I83" s="736" t="s">
        <v>431</v>
      </c>
      <c r="J83" s="122"/>
      <c r="K83" s="147"/>
      <c r="L83" s="147"/>
      <c r="M83" s="203"/>
      <c r="N83" s="258">
        <v>0.50191</v>
      </c>
      <c r="O83" s="259">
        <v>215</v>
      </c>
      <c r="P83" s="193">
        <f>O83/280*80</f>
        <v>61.42857142857143</v>
      </c>
      <c r="Q83" s="96"/>
      <c r="R83" s="97"/>
      <c r="S83" s="193"/>
      <c r="T83" s="27"/>
      <c r="U83" s="7"/>
      <c r="V83" s="28"/>
      <c r="W83" s="36"/>
      <c r="X83" s="36"/>
      <c r="Y83" s="29"/>
      <c r="Z83" s="36"/>
      <c r="AA83" s="36"/>
      <c r="AB83" s="36"/>
      <c r="AC83" s="209"/>
      <c r="AD83" s="453">
        <f t="shared" si="11"/>
        <v>61.42857142857143</v>
      </c>
      <c r="AE83" s="645"/>
    </row>
    <row r="84" spans="1:31" ht="15" customHeight="1">
      <c r="A84" s="917">
        <v>34</v>
      </c>
      <c r="B84" s="668" t="s">
        <v>76</v>
      </c>
      <c r="C84" s="901" t="s">
        <v>33</v>
      </c>
      <c r="D84" s="787">
        <v>23309</v>
      </c>
      <c r="E84" s="788" t="s">
        <v>21</v>
      </c>
      <c r="F84" s="531" t="s">
        <v>566</v>
      </c>
      <c r="G84" s="739" t="s">
        <v>25</v>
      </c>
      <c r="H84" s="740"/>
      <c r="I84" s="741"/>
      <c r="J84" s="75"/>
      <c r="K84" s="307">
        <v>0.247685</v>
      </c>
      <c r="L84" s="352">
        <v>116</v>
      </c>
      <c r="M84" s="194">
        <f>L84/248*70</f>
        <v>32.74193548387097</v>
      </c>
      <c r="N84" s="310">
        <v>0.416725</v>
      </c>
      <c r="O84" s="350">
        <v>92</v>
      </c>
      <c r="P84" s="194">
        <f>O84/280*80</f>
        <v>26.285714285714285</v>
      </c>
      <c r="Q84" s="88"/>
      <c r="R84" s="88"/>
      <c r="S84" s="204"/>
      <c r="T84" s="21"/>
      <c r="U84" s="1"/>
      <c r="V84" s="22"/>
      <c r="W84" s="10"/>
      <c r="X84" s="10"/>
      <c r="Y84" s="23"/>
      <c r="Z84" s="10"/>
      <c r="AA84" s="10"/>
      <c r="AB84" s="10"/>
      <c r="AC84" s="194"/>
      <c r="AD84" s="454">
        <f aca="true" t="shared" si="13" ref="AD84:AD99">M84+P84+S84+AC84</f>
        <v>59.02764976958525</v>
      </c>
      <c r="AE84" s="568">
        <v>34</v>
      </c>
    </row>
    <row r="85" spans="1:31" ht="15" customHeight="1" thickBot="1">
      <c r="A85" s="917"/>
      <c r="B85" s="665" t="s">
        <v>77</v>
      </c>
      <c r="C85" s="902" t="s">
        <v>33</v>
      </c>
      <c r="D85" s="678">
        <v>25740</v>
      </c>
      <c r="E85" s="679" t="s">
        <v>21</v>
      </c>
      <c r="F85" s="531"/>
      <c r="G85" s="742" t="s">
        <v>25</v>
      </c>
      <c r="H85" s="743"/>
      <c r="I85" s="744"/>
      <c r="J85" s="106"/>
      <c r="K85" s="308">
        <v>0.247685</v>
      </c>
      <c r="L85" s="353">
        <v>116</v>
      </c>
      <c r="M85" s="195">
        <f>L85/248*70</f>
        <v>32.74193548387097</v>
      </c>
      <c r="N85" s="247">
        <v>0.416725</v>
      </c>
      <c r="O85" s="248">
        <v>92</v>
      </c>
      <c r="P85" s="195">
        <f>O85/280*80</f>
        <v>26.285714285714285</v>
      </c>
      <c r="Q85" s="109"/>
      <c r="R85" s="109"/>
      <c r="S85" s="201"/>
      <c r="T85" s="11"/>
      <c r="U85" s="11"/>
      <c r="V85" s="30"/>
      <c r="W85" s="11"/>
      <c r="X85" s="11"/>
      <c r="Y85" s="30"/>
      <c r="Z85" s="2" t="s">
        <v>62</v>
      </c>
      <c r="AA85" s="2"/>
      <c r="AB85" s="2"/>
      <c r="AC85" s="195"/>
      <c r="AD85" s="457">
        <f t="shared" si="13"/>
        <v>59.02764976958525</v>
      </c>
      <c r="AE85" s="568"/>
    </row>
    <row r="86" spans="1:31" ht="15" customHeight="1">
      <c r="A86" s="915">
        <v>35</v>
      </c>
      <c r="B86" s="666" t="s">
        <v>81</v>
      </c>
      <c r="C86" s="899" t="s">
        <v>12</v>
      </c>
      <c r="D86" s="669">
        <v>18620</v>
      </c>
      <c r="E86" s="670" t="s">
        <v>21</v>
      </c>
      <c r="F86" s="529" t="s">
        <v>567</v>
      </c>
      <c r="G86" s="754"/>
      <c r="H86" s="717"/>
      <c r="I86" s="713" t="s">
        <v>82</v>
      </c>
      <c r="J86" s="52"/>
      <c r="K86" s="137"/>
      <c r="L86" s="137"/>
      <c r="M86" s="202"/>
      <c r="N86" s="137"/>
      <c r="O86" s="137"/>
      <c r="P86" s="202"/>
      <c r="Q86" s="301" t="s">
        <v>568</v>
      </c>
      <c r="R86" s="257">
        <v>165</v>
      </c>
      <c r="S86" s="191">
        <f>R86/280*100</f>
        <v>58.92857142857143</v>
      </c>
      <c r="T86" s="34"/>
      <c r="U86" s="34"/>
      <c r="V86" s="26"/>
      <c r="W86" s="33"/>
      <c r="X86" s="34"/>
      <c r="Y86" s="25"/>
      <c r="Z86" s="34"/>
      <c r="AA86" s="34"/>
      <c r="AB86" s="34"/>
      <c r="AC86" s="191"/>
      <c r="AD86" s="429">
        <f t="shared" si="13"/>
        <v>58.92857142857143</v>
      </c>
      <c r="AE86" s="644">
        <v>35</v>
      </c>
    </row>
    <row r="87" spans="1:31" ht="15" customHeight="1" thickBot="1">
      <c r="A87" s="916"/>
      <c r="B87" s="667" t="s">
        <v>78</v>
      </c>
      <c r="C87" s="900" t="s">
        <v>96</v>
      </c>
      <c r="D87" s="671">
        <v>22950</v>
      </c>
      <c r="E87" s="672" t="s">
        <v>21</v>
      </c>
      <c r="F87" s="530"/>
      <c r="G87" s="762"/>
      <c r="H87" s="718"/>
      <c r="I87" s="736"/>
      <c r="J87" s="101"/>
      <c r="K87" s="147"/>
      <c r="L87" s="147"/>
      <c r="M87" s="203"/>
      <c r="N87" s="147"/>
      <c r="O87" s="147"/>
      <c r="P87" s="203"/>
      <c r="Q87" s="304" t="s">
        <v>569</v>
      </c>
      <c r="R87" s="259">
        <v>165</v>
      </c>
      <c r="S87" s="193">
        <f>R87/280*100</f>
        <v>58.92857142857143</v>
      </c>
      <c r="T87" s="36"/>
      <c r="U87" s="36"/>
      <c r="V87" s="29"/>
      <c r="W87" s="35"/>
      <c r="X87" s="36"/>
      <c r="Y87" s="28"/>
      <c r="Z87" s="36"/>
      <c r="AA87" s="36"/>
      <c r="AB87" s="36"/>
      <c r="AC87" s="193"/>
      <c r="AD87" s="430">
        <f t="shared" si="13"/>
        <v>58.92857142857143</v>
      </c>
      <c r="AE87" s="645"/>
    </row>
    <row r="88" spans="1:31" ht="15" customHeight="1">
      <c r="A88" s="917">
        <v>36</v>
      </c>
      <c r="B88" s="668" t="s">
        <v>207</v>
      </c>
      <c r="C88" s="901" t="s">
        <v>96</v>
      </c>
      <c r="D88" s="787">
        <v>17630</v>
      </c>
      <c r="E88" s="788" t="s">
        <v>44</v>
      </c>
      <c r="F88" s="531" t="s">
        <v>570</v>
      </c>
      <c r="G88" s="750"/>
      <c r="H88" s="751"/>
      <c r="I88" s="739"/>
      <c r="J88" s="110"/>
      <c r="K88" s="141"/>
      <c r="L88" s="141"/>
      <c r="M88" s="204"/>
      <c r="N88" s="249"/>
      <c r="O88" s="141"/>
      <c r="P88" s="204"/>
      <c r="Q88" s="305" t="s">
        <v>571</v>
      </c>
      <c r="R88" s="350">
        <v>165</v>
      </c>
      <c r="S88" s="194">
        <f>R88/280*100</f>
        <v>58.92857142857143</v>
      </c>
      <c r="T88" s="10"/>
      <c r="U88" s="10"/>
      <c r="V88" s="23"/>
      <c r="W88" s="10"/>
      <c r="X88" s="10"/>
      <c r="Y88" s="23"/>
      <c r="Z88" s="10"/>
      <c r="AA88" s="10"/>
      <c r="AB88" s="10"/>
      <c r="AC88" s="194"/>
      <c r="AD88" s="454">
        <f t="shared" si="13"/>
        <v>58.92857142857143</v>
      </c>
      <c r="AE88" s="568">
        <v>36</v>
      </c>
    </row>
    <row r="89" spans="1:31" ht="15" customHeight="1">
      <c r="A89" s="917"/>
      <c r="B89" s="394" t="s">
        <v>210</v>
      </c>
      <c r="C89" s="903" t="s">
        <v>33</v>
      </c>
      <c r="D89" s="673">
        <v>19368</v>
      </c>
      <c r="E89" s="674" t="s">
        <v>44</v>
      </c>
      <c r="F89" s="531"/>
      <c r="G89" s="763"/>
      <c r="H89" s="720"/>
      <c r="I89" s="745"/>
      <c r="J89" s="62"/>
      <c r="K89" s="79"/>
      <c r="L89" s="79"/>
      <c r="M89" s="208"/>
      <c r="N89" s="245"/>
      <c r="O89" s="79"/>
      <c r="P89" s="208"/>
      <c r="Q89" s="303" t="s">
        <v>572</v>
      </c>
      <c r="R89" s="345">
        <v>165</v>
      </c>
      <c r="S89" s="192">
        <f>R89/280*100</f>
        <v>58.92857142857143</v>
      </c>
      <c r="T89" s="9"/>
      <c r="U89" s="9"/>
      <c r="V89" s="19"/>
      <c r="W89" s="9"/>
      <c r="X89" s="9"/>
      <c r="Y89" s="19"/>
      <c r="Z89" s="9"/>
      <c r="AA89" s="9"/>
      <c r="AB89" s="9"/>
      <c r="AC89" s="192"/>
      <c r="AD89" s="452">
        <f t="shared" si="13"/>
        <v>58.92857142857143</v>
      </c>
      <c r="AE89" s="568"/>
    </row>
    <row r="90" spans="1:31" ht="15" customHeight="1" thickBot="1">
      <c r="A90" s="917"/>
      <c r="B90" s="665" t="s">
        <v>173</v>
      </c>
      <c r="C90" s="902" t="s">
        <v>12</v>
      </c>
      <c r="D90" s="678">
        <v>18542</v>
      </c>
      <c r="E90" s="679" t="s">
        <v>44</v>
      </c>
      <c r="F90" s="531"/>
      <c r="G90" s="756"/>
      <c r="H90" s="747"/>
      <c r="I90" s="742"/>
      <c r="J90" s="68"/>
      <c r="K90" s="85"/>
      <c r="L90" s="85"/>
      <c r="M90" s="201"/>
      <c r="N90" s="246"/>
      <c r="O90" s="85"/>
      <c r="P90" s="201"/>
      <c r="Q90" s="302" t="s">
        <v>573</v>
      </c>
      <c r="R90" s="248">
        <v>165</v>
      </c>
      <c r="S90" s="195">
        <f>R90/280*100</f>
        <v>58.92857142857143</v>
      </c>
      <c r="T90" s="11"/>
      <c r="U90" s="11"/>
      <c r="V90" s="30"/>
      <c r="W90" s="11"/>
      <c r="X90" s="11"/>
      <c r="Y90" s="30"/>
      <c r="Z90" s="11"/>
      <c r="AA90" s="11"/>
      <c r="AB90" s="11"/>
      <c r="AC90" s="263"/>
      <c r="AD90" s="433">
        <f t="shared" si="13"/>
        <v>58.92857142857143</v>
      </c>
      <c r="AE90" s="568"/>
    </row>
    <row r="91" spans="1:31" ht="15" customHeight="1">
      <c r="A91" s="915">
        <v>37</v>
      </c>
      <c r="B91" s="666" t="s">
        <v>162</v>
      </c>
      <c r="C91" s="899" t="s">
        <v>24</v>
      </c>
      <c r="D91" s="669">
        <v>28140</v>
      </c>
      <c r="E91" s="670" t="s">
        <v>94</v>
      </c>
      <c r="F91" s="615" t="s">
        <v>783</v>
      </c>
      <c r="G91" s="713" t="s">
        <v>102</v>
      </c>
      <c r="H91" s="734"/>
      <c r="I91" s="735" t="s">
        <v>103</v>
      </c>
      <c r="J91" s="458"/>
      <c r="K91" s="174"/>
      <c r="L91" s="174"/>
      <c r="M91" s="210"/>
      <c r="N91" s="609"/>
      <c r="O91" s="174"/>
      <c r="P91" s="210"/>
      <c r="Q91" s="443"/>
      <c r="R91" s="406"/>
      <c r="S91" s="206"/>
      <c r="T91" s="231"/>
      <c r="U91" s="231"/>
      <c r="V91" s="241"/>
      <c r="W91" s="231"/>
      <c r="X91" s="231"/>
      <c r="Y91" s="241"/>
      <c r="Z91" s="231"/>
      <c r="AA91" s="230">
        <v>0.24542824074074074</v>
      </c>
      <c r="AB91" s="231">
        <v>215</v>
      </c>
      <c r="AC91" s="206">
        <f>AB91/258*70</f>
        <v>58.333333333333336</v>
      </c>
      <c r="AD91" s="605">
        <f>M91+P91+S91+AC91</f>
        <v>58.333333333333336</v>
      </c>
      <c r="AE91" s="644">
        <v>37</v>
      </c>
    </row>
    <row r="92" spans="1:31" ht="15" customHeight="1">
      <c r="A92" s="917"/>
      <c r="B92" s="664" t="s">
        <v>784</v>
      </c>
      <c r="C92" s="906" t="s">
        <v>12</v>
      </c>
      <c r="D92" s="787">
        <v>32102</v>
      </c>
      <c r="E92" s="681" t="s">
        <v>117</v>
      </c>
      <c r="F92" s="600"/>
      <c r="G92" s="764" t="s">
        <v>118</v>
      </c>
      <c r="H92" s="716"/>
      <c r="I92" s="689" t="s">
        <v>119</v>
      </c>
      <c r="J92" s="260"/>
      <c r="K92" s="56"/>
      <c r="L92" s="56"/>
      <c r="M92" s="208"/>
      <c r="N92" s="61"/>
      <c r="O92" s="56"/>
      <c r="P92" s="208"/>
      <c r="Q92" s="303"/>
      <c r="R92" s="345"/>
      <c r="S92" s="192"/>
      <c r="T92" s="9"/>
      <c r="U92" s="9"/>
      <c r="V92" s="19"/>
      <c r="W92" s="9"/>
      <c r="X92" s="9"/>
      <c r="Y92" s="19"/>
      <c r="Z92" s="9"/>
      <c r="AA92" s="20">
        <v>0.24542824074074074</v>
      </c>
      <c r="AB92" s="9">
        <v>215</v>
      </c>
      <c r="AC92" s="192">
        <f>AB92/258*70</f>
        <v>58.333333333333336</v>
      </c>
      <c r="AD92" s="452">
        <f>M92+P92+S92+AC92</f>
        <v>58.333333333333336</v>
      </c>
      <c r="AE92" s="568"/>
    </row>
    <row r="93" spans="1:31" ht="15" customHeight="1" thickBot="1">
      <c r="A93" s="916"/>
      <c r="B93" s="667" t="s">
        <v>476</v>
      </c>
      <c r="C93" s="900" t="s">
        <v>24</v>
      </c>
      <c r="D93" s="671">
        <v>32011</v>
      </c>
      <c r="E93" s="672" t="s">
        <v>117</v>
      </c>
      <c r="F93" s="601"/>
      <c r="G93" s="736" t="s">
        <v>118</v>
      </c>
      <c r="H93" s="737"/>
      <c r="I93" s="738" t="s">
        <v>477</v>
      </c>
      <c r="J93" s="459"/>
      <c r="K93" s="461"/>
      <c r="L93" s="461"/>
      <c r="M93" s="205"/>
      <c r="N93" s="612"/>
      <c r="O93" s="461"/>
      <c r="P93" s="205"/>
      <c r="Q93" s="444"/>
      <c r="R93" s="622"/>
      <c r="S93" s="209"/>
      <c r="T93" s="228"/>
      <c r="U93" s="228"/>
      <c r="V93" s="240"/>
      <c r="W93" s="228"/>
      <c r="X93" s="228"/>
      <c r="Y93" s="240"/>
      <c r="Z93" s="228"/>
      <c r="AA93" s="227">
        <v>0.24542824074074074</v>
      </c>
      <c r="AB93" s="228">
        <v>215</v>
      </c>
      <c r="AC93" s="193">
        <f>AB93/258*70</f>
        <v>58.333333333333336</v>
      </c>
      <c r="AD93" s="430">
        <f>M93+P93+S93+AC93</f>
        <v>58.333333333333336</v>
      </c>
      <c r="AE93" s="645"/>
    </row>
    <row r="94" spans="1:31" ht="15" customHeight="1">
      <c r="A94" s="917">
        <v>38</v>
      </c>
      <c r="B94" s="668" t="s">
        <v>574</v>
      </c>
      <c r="C94" s="901" t="s">
        <v>12</v>
      </c>
      <c r="D94" s="787">
        <v>31423</v>
      </c>
      <c r="E94" s="788" t="s">
        <v>65</v>
      </c>
      <c r="F94" s="531" t="s">
        <v>575</v>
      </c>
      <c r="G94" s="739" t="s">
        <v>576</v>
      </c>
      <c r="H94" s="751"/>
      <c r="I94" s="741" t="s">
        <v>577</v>
      </c>
      <c r="J94" s="110"/>
      <c r="K94" s="307">
        <v>0.217546</v>
      </c>
      <c r="L94" s="352">
        <v>201</v>
      </c>
      <c r="M94" s="194">
        <f aca="true" t="shared" si="14" ref="M94:M99">L94/248*70</f>
        <v>56.73387096774193</v>
      </c>
      <c r="N94" s="249"/>
      <c r="O94" s="141"/>
      <c r="P94" s="204"/>
      <c r="Q94" s="103"/>
      <c r="R94" s="152"/>
      <c r="S94" s="194"/>
      <c r="T94" s="10"/>
      <c r="U94" s="10"/>
      <c r="V94" s="23"/>
      <c r="W94" s="41"/>
      <c r="X94" s="10"/>
      <c r="Y94" s="22"/>
      <c r="Z94" s="10"/>
      <c r="AA94" s="10"/>
      <c r="AB94" s="10"/>
      <c r="AC94" s="194"/>
      <c r="AD94" s="454">
        <f t="shared" si="13"/>
        <v>56.73387096774193</v>
      </c>
      <c r="AE94" s="568">
        <v>38</v>
      </c>
    </row>
    <row r="95" spans="1:31" ht="15" customHeight="1">
      <c r="A95" s="917"/>
      <c r="B95" s="394" t="s">
        <v>510</v>
      </c>
      <c r="C95" s="903" t="s">
        <v>24</v>
      </c>
      <c r="D95" s="673">
        <v>31002</v>
      </c>
      <c r="E95" s="674" t="s">
        <v>65</v>
      </c>
      <c r="F95" s="531"/>
      <c r="G95" s="745" t="s">
        <v>89</v>
      </c>
      <c r="H95" s="715"/>
      <c r="I95" s="746" t="s">
        <v>641</v>
      </c>
      <c r="J95" s="53"/>
      <c r="K95" s="74">
        <v>0.217546</v>
      </c>
      <c r="L95" s="351">
        <v>201</v>
      </c>
      <c r="M95" s="192">
        <f t="shared" si="14"/>
        <v>56.73387096774193</v>
      </c>
      <c r="N95" s="56"/>
      <c r="O95" s="56"/>
      <c r="P95" s="208"/>
      <c r="Q95" s="56"/>
      <c r="R95" s="56"/>
      <c r="S95" s="208"/>
      <c r="T95" s="9"/>
      <c r="U95" s="9"/>
      <c r="V95" s="19"/>
      <c r="W95" s="20"/>
      <c r="X95" s="9"/>
      <c r="Y95" s="17"/>
      <c r="Z95" s="9"/>
      <c r="AA95" s="9"/>
      <c r="AB95" s="9"/>
      <c r="AC95" s="192"/>
      <c r="AD95" s="452">
        <f t="shared" si="13"/>
        <v>56.73387096774193</v>
      </c>
      <c r="AE95" s="568"/>
    </row>
    <row r="96" spans="1:31" ht="15" customHeight="1" thickBot="1">
      <c r="A96" s="917"/>
      <c r="B96" s="665" t="s">
        <v>578</v>
      </c>
      <c r="C96" s="902" t="s">
        <v>24</v>
      </c>
      <c r="D96" s="678">
        <v>34367</v>
      </c>
      <c r="E96" s="679" t="s">
        <v>26</v>
      </c>
      <c r="F96" s="531"/>
      <c r="G96" s="742" t="s">
        <v>144</v>
      </c>
      <c r="H96" s="743"/>
      <c r="I96" s="744" t="s">
        <v>579</v>
      </c>
      <c r="J96" s="106"/>
      <c r="K96" s="308">
        <v>0.217546</v>
      </c>
      <c r="L96" s="353">
        <v>201</v>
      </c>
      <c r="M96" s="195">
        <f t="shared" si="14"/>
        <v>56.73387096774193</v>
      </c>
      <c r="N96" s="109"/>
      <c r="O96" s="109"/>
      <c r="P96" s="201"/>
      <c r="Q96" s="109"/>
      <c r="R96" s="109"/>
      <c r="S96" s="201"/>
      <c r="T96" s="11"/>
      <c r="U96" s="11"/>
      <c r="V96" s="30"/>
      <c r="W96" s="42"/>
      <c r="X96" s="11"/>
      <c r="Y96" s="31"/>
      <c r="Z96" s="11"/>
      <c r="AA96" s="11"/>
      <c r="AB96" s="11"/>
      <c r="AC96" s="263"/>
      <c r="AD96" s="433">
        <f t="shared" si="13"/>
        <v>56.73387096774193</v>
      </c>
      <c r="AE96" s="568"/>
    </row>
    <row r="97" spans="1:31" ht="15" customHeight="1">
      <c r="A97" s="915">
        <v>39</v>
      </c>
      <c r="B97" s="666" t="s">
        <v>483</v>
      </c>
      <c r="C97" s="899" t="s">
        <v>12</v>
      </c>
      <c r="D97" s="669">
        <v>37266</v>
      </c>
      <c r="E97" s="670" t="s">
        <v>117</v>
      </c>
      <c r="F97" s="529" t="s">
        <v>580</v>
      </c>
      <c r="G97" s="713" t="s">
        <v>118</v>
      </c>
      <c r="H97" s="734"/>
      <c r="I97" s="735" t="s">
        <v>119</v>
      </c>
      <c r="J97" s="43"/>
      <c r="K97" s="91">
        <v>0.237153</v>
      </c>
      <c r="L97" s="267">
        <v>201</v>
      </c>
      <c r="M97" s="191">
        <f t="shared" si="14"/>
        <v>56.73387096774193</v>
      </c>
      <c r="N97" s="47"/>
      <c r="O97" s="49"/>
      <c r="P97" s="202"/>
      <c r="Q97" s="49"/>
      <c r="R97" s="49"/>
      <c r="S97" s="202"/>
      <c r="T97" s="24"/>
      <c r="U97" s="6"/>
      <c r="V97" s="25"/>
      <c r="W97" s="33"/>
      <c r="X97" s="34"/>
      <c r="Y97" s="25"/>
      <c r="Z97" s="34"/>
      <c r="AA97" s="34"/>
      <c r="AB97" s="34"/>
      <c r="AC97" s="191"/>
      <c r="AD97" s="429">
        <f t="shared" si="13"/>
        <v>56.73387096774193</v>
      </c>
      <c r="AE97" s="644">
        <v>39</v>
      </c>
    </row>
    <row r="98" spans="1:31" ht="15" customHeight="1">
      <c r="A98" s="917"/>
      <c r="B98" s="394" t="s">
        <v>489</v>
      </c>
      <c r="C98" s="903" t="s">
        <v>12</v>
      </c>
      <c r="D98" s="673">
        <v>38430</v>
      </c>
      <c r="E98" s="674" t="s">
        <v>117</v>
      </c>
      <c r="F98" s="531"/>
      <c r="G98" s="745" t="s">
        <v>118</v>
      </c>
      <c r="H98" s="715"/>
      <c r="I98" s="746" t="s">
        <v>119</v>
      </c>
      <c r="J98" s="53"/>
      <c r="K98" s="74">
        <v>0.237153</v>
      </c>
      <c r="L98" s="351">
        <v>201</v>
      </c>
      <c r="M98" s="192">
        <f t="shared" si="14"/>
        <v>56.73387096774193</v>
      </c>
      <c r="N98" s="55"/>
      <c r="O98" s="56"/>
      <c r="P98" s="208"/>
      <c r="Q98" s="56"/>
      <c r="R98" s="56"/>
      <c r="S98" s="208"/>
      <c r="T98" s="18"/>
      <c r="U98" s="5"/>
      <c r="V98" s="17"/>
      <c r="W98" s="20"/>
      <c r="X98" s="9"/>
      <c r="Y98" s="17"/>
      <c r="Z98" s="9"/>
      <c r="AA98" s="9"/>
      <c r="AB98" s="9"/>
      <c r="AC98" s="192"/>
      <c r="AD98" s="452">
        <f t="shared" si="13"/>
        <v>56.73387096774193</v>
      </c>
      <c r="AE98" s="568"/>
    </row>
    <row r="99" spans="1:31" ht="15" customHeight="1" thickBot="1">
      <c r="A99" s="916"/>
      <c r="B99" s="667" t="s">
        <v>487</v>
      </c>
      <c r="C99" s="900" t="s">
        <v>12</v>
      </c>
      <c r="D99" s="671">
        <v>36691</v>
      </c>
      <c r="E99" s="672" t="s">
        <v>117</v>
      </c>
      <c r="F99" s="530"/>
      <c r="G99" s="736" t="s">
        <v>118</v>
      </c>
      <c r="H99" s="737"/>
      <c r="I99" s="738" t="s">
        <v>119</v>
      </c>
      <c r="J99" s="92"/>
      <c r="K99" s="94">
        <v>0.237153</v>
      </c>
      <c r="L99" s="268">
        <v>201</v>
      </c>
      <c r="M99" s="193">
        <f t="shared" si="14"/>
        <v>56.73387096774193</v>
      </c>
      <c r="N99" s="114"/>
      <c r="O99" s="115"/>
      <c r="P99" s="193"/>
      <c r="Q99" s="114"/>
      <c r="R99" s="97"/>
      <c r="S99" s="193"/>
      <c r="T99" s="36"/>
      <c r="U99" s="36"/>
      <c r="V99" s="29"/>
      <c r="W99" s="36"/>
      <c r="X99" s="36"/>
      <c r="Y99" s="29"/>
      <c r="Z99" s="36"/>
      <c r="AA99" s="36"/>
      <c r="AB99" s="36"/>
      <c r="AC99" s="209"/>
      <c r="AD99" s="453">
        <f t="shared" si="13"/>
        <v>56.73387096774193</v>
      </c>
      <c r="AE99" s="645"/>
    </row>
    <row r="100" spans="1:31" ht="15" customHeight="1">
      <c r="A100" s="917">
        <v>40</v>
      </c>
      <c r="B100" s="668" t="s">
        <v>215</v>
      </c>
      <c r="C100" s="901" t="s">
        <v>12</v>
      </c>
      <c r="D100" s="787">
        <v>37563</v>
      </c>
      <c r="E100" s="788" t="s">
        <v>14</v>
      </c>
      <c r="F100" s="531" t="s">
        <v>581</v>
      </c>
      <c r="G100" s="741"/>
      <c r="H100" s="740"/>
      <c r="I100" s="739" t="s">
        <v>172</v>
      </c>
      <c r="J100" s="75"/>
      <c r="K100" s="141"/>
      <c r="L100" s="141"/>
      <c r="M100" s="204"/>
      <c r="N100" s="104"/>
      <c r="O100" s="88"/>
      <c r="P100" s="204"/>
      <c r="Q100" s="305" t="s">
        <v>582</v>
      </c>
      <c r="R100" s="350">
        <v>156</v>
      </c>
      <c r="S100" s="194">
        <f>R100/280*100</f>
        <v>55.714285714285715</v>
      </c>
      <c r="T100" s="21"/>
      <c r="U100" s="1"/>
      <c r="V100" s="22"/>
      <c r="W100" s="10"/>
      <c r="X100" s="10"/>
      <c r="Y100" s="23"/>
      <c r="Z100" s="10"/>
      <c r="AA100" s="10"/>
      <c r="AB100" s="10"/>
      <c r="AC100" s="194"/>
      <c r="AD100" s="454">
        <f>M100+P100+S100+AC100</f>
        <v>55.714285714285715</v>
      </c>
      <c r="AE100" s="568">
        <v>40</v>
      </c>
    </row>
    <row r="101" spans="1:31" ht="15" customHeight="1" thickBot="1">
      <c r="A101" s="917"/>
      <c r="B101" s="665" t="s">
        <v>211</v>
      </c>
      <c r="C101" s="902" t="s">
        <v>33</v>
      </c>
      <c r="D101" s="678">
        <v>38166</v>
      </c>
      <c r="E101" s="679" t="s">
        <v>14</v>
      </c>
      <c r="F101" s="531"/>
      <c r="G101" s="744"/>
      <c r="H101" s="743"/>
      <c r="I101" s="742" t="s">
        <v>54</v>
      </c>
      <c r="J101" s="106"/>
      <c r="K101" s="85"/>
      <c r="L101" s="85"/>
      <c r="M101" s="201"/>
      <c r="N101" s="108"/>
      <c r="O101" s="109"/>
      <c r="P101" s="201"/>
      <c r="Q101" s="302" t="s">
        <v>583</v>
      </c>
      <c r="R101" s="248">
        <v>156</v>
      </c>
      <c r="S101" s="195">
        <f>R101/280*100</f>
        <v>55.714285714285715</v>
      </c>
      <c r="T101" s="32"/>
      <c r="U101" s="2"/>
      <c r="V101" s="31"/>
      <c r="W101" s="11"/>
      <c r="X101" s="11"/>
      <c r="Y101" s="30"/>
      <c r="Z101" s="11"/>
      <c r="AA101" s="11"/>
      <c r="AB101" s="11"/>
      <c r="AC101" s="195"/>
      <c r="AD101" s="457">
        <f>M101+P101+S101+AC101</f>
        <v>55.714285714285715</v>
      </c>
      <c r="AE101" s="568"/>
    </row>
    <row r="102" spans="1:31" ht="15" customHeight="1">
      <c r="A102" s="915">
        <v>41</v>
      </c>
      <c r="B102" s="666" t="s">
        <v>405</v>
      </c>
      <c r="C102" s="899" t="s">
        <v>33</v>
      </c>
      <c r="D102" s="669">
        <v>36445</v>
      </c>
      <c r="E102" s="670" t="s">
        <v>26</v>
      </c>
      <c r="F102" s="529" t="s">
        <v>818</v>
      </c>
      <c r="G102" s="713"/>
      <c r="H102" s="734"/>
      <c r="I102" s="735"/>
      <c r="J102" s="44"/>
      <c r="K102" s="91">
        <v>0.24978</v>
      </c>
      <c r="L102" s="267">
        <v>194</v>
      </c>
      <c r="M102" s="191">
        <f aca="true" t="shared" si="15" ref="M102:M114">L102/248*70</f>
        <v>54.75806451612903</v>
      </c>
      <c r="N102" s="49"/>
      <c r="O102" s="49"/>
      <c r="P102" s="202"/>
      <c r="Q102" s="49"/>
      <c r="R102" s="49"/>
      <c r="S102" s="202"/>
      <c r="T102" s="34"/>
      <c r="U102" s="34"/>
      <c r="V102" s="26"/>
      <c r="W102" s="33"/>
      <c r="X102" s="34"/>
      <c r="Y102" s="25"/>
      <c r="Z102" s="34"/>
      <c r="AA102" s="34"/>
      <c r="AB102" s="34"/>
      <c r="AC102" s="191"/>
      <c r="AD102" s="429">
        <f>M102+P102+S102+AC102</f>
        <v>54.75806451612903</v>
      </c>
      <c r="AE102" s="644">
        <v>41</v>
      </c>
    </row>
    <row r="103" spans="1:31" ht="15" customHeight="1">
      <c r="A103" s="917"/>
      <c r="B103" s="394" t="s">
        <v>791</v>
      </c>
      <c r="C103" s="903" t="s">
        <v>33</v>
      </c>
      <c r="D103" s="673">
        <v>37086</v>
      </c>
      <c r="E103" s="674" t="s">
        <v>26</v>
      </c>
      <c r="F103" s="531"/>
      <c r="G103" s="745"/>
      <c r="H103" s="715"/>
      <c r="I103" s="746"/>
      <c r="J103" s="54"/>
      <c r="K103" s="74">
        <v>0.24978</v>
      </c>
      <c r="L103" s="351">
        <v>194</v>
      </c>
      <c r="M103" s="192">
        <f t="shared" si="15"/>
        <v>54.75806451612903</v>
      </c>
      <c r="N103" s="56"/>
      <c r="O103" s="56"/>
      <c r="P103" s="208"/>
      <c r="Q103" s="56"/>
      <c r="R103" s="56"/>
      <c r="S103" s="208"/>
      <c r="T103" s="9"/>
      <c r="U103" s="9"/>
      <c r="V103" s="19"/>
      <c r="W103" s="20"/>
      <c r="X103" s="9"/>
      <c r="Y103" s="17"/>
      <c r="Z103" s="9"/>
      <c r="AA103" s="9"/>
      <c r="AB103" s="9"/>
      <c r="AC103" s="192"/>
      <c r="AD103" s="452">
        <f>M103+P103+S103+AC103</f>
        <v>54.75806451612903</v>
      </c>
      <c r="AE103" s="568"/>
    </row>
    <row r="104" spans="1:31" ht="15" customHeight="1" thickBot="1">
      <c r="A104" s="916"/>
      <c r="B104" s="667" t="s">
        <v>584</v>
      </c>
      <c r="C104" s="900" t="s">
        <v>33</v>
      </c>
      <c r="D104" s="671">
        <v>37070</v>
      </c>
      <c r="E104" s="672" t="s">
        <v>26</v>
      </c>
      <c r="F104" s="530"/>
      <c r="G104" s="736"/>
      <c r="H104" s="718"/>
      <c r="I104" s="738"/>
      <c r="J104" s="101"/>
      <c r="K104" s="94">
        <v>0.24978</v>
      </c>
      <c r="L104" s="268">
        <v>194</v>
      </c>
      <c r="M104" s="193">
        <f t="shared" si="15"/>
        <v>54.75806451612903</v>
      </c>
      <c r="N104" s="98"/>
      <c r="O104" s="98"/>
      <c r="P104" s="203"/>
      <c r="Q104" s="98"/>
      <c r="R104" s="98"/>
      <c r="S104" s="203"/>
      <c r="T104" s="36"/>
      <c r="U104" s="36"/>
      <c r="V104" s="29"/>
      <c r="W104" s="35"/>
      <c r="X104" s="36"/>
      <c r="Y104" s="28"/>
      <c r="Z104" s="36"/>
      <c r="AA104" s="36"/>
      <c r="AB104" s="36"/>
      <c r="AC104" s="209"/>
      <c r="AD104" s="453">
        <f>M104+P104+S104+AC104</f>
        <v>54.75806451612903</v>
      </c>
      <c r="AE104" s="645"/>
    </row>
    <row r="105" spans="1:31" ht="15" customHeight="1">
      <c r="A105" s="917">
        <v>42</v>
      </c>
      <c r="B105" s="668" t="s">
        <v>116</v>
      </c>
      <c r="C105" s="901" t="s">
        <v>12</v>
      </c>
      <c r="D105" s="787">
        <v>37153</v>
      </c>
      <c r="E105" s="788" t="s">
        <v>117</v>
      </c>
      <c r="F105" s="616" t="s">
        <v>585</v>
      </c>
      <c r="G105" s="739" t="s">
        <v>118</v>
      </c>
      <c r="H105" s="765"/>
      <c r="I105" s="741" t="s">
        <v>119</v>
      </c>
      <c r="J105" s="73"/>
      <c r="K105" s="307">
        <v>0.243113</v>
      </c>
      <c r="L105" s="352">
        <v>190</v>
      </c>
      <c r="M105" s="194">
        <f t="shared" si="15"/>
        <v>53.62903225806451</v>
      </c>
      <c r="N105" s="88"/>
      <c r="O105" s="88"/>
      <c r="P105" s="204"/>
      <c r="Q105" s="88"/>
      <c r="R105" s="88"/>
      <c r="S105" s="204"/>
      <c r="T105" s="10"/>
      <c r="U105" s="10"/>
      <c r="V105" s="23"/>
      <c r="W105" s="41"/>
      <c r="X105" s="10"/>
      <c r="Y105" s="22"/>
      <c r="Z105" s="10"/>
      <c r="AA105" s="10"/>
      <c r="AB105" s="10"/>
      <c r="AC105" s="194"/>
      <c r="AD105" s="454">
        <f aca="true" t="shared" si="16" ref="AD105:AD125">M105+P105+S105+AC105</f>
        <v>53.62903225806451</v>
      </c>
      <c r="AE105" s="568">
        <v>42</v>
      </c>
    </row>
    <row r="106" spans="1:31" ht="15" customHeight="1" thickBot="1">
      <c r="A106" s="917"/>
      <c r="B106" s="665" t="s">
        <v>586</v>
      </c>
      <c r="C106" s="902" t="s">
        <v>12</v>
      </c>
      <c r="D106" s="678">
        <v>37622</v>
      </c>
      <c r="E106" s="679" t="s">
        <v>117</v>
      </c>
      <c r="F106" s="616"/>
      <c r="G106" s="742" t="s">
        <v>118</v>
      </c>
      <c r="H106" s="766"/>
      <c r="I106" s="744" t="s">
        <v>587</v>
      </c>
      <c r="J106" s="76"/>
      <c r="K106" s="308">
        <v>0.243113</v>
      </c>
      <c r="L106" s="353">
        <v>190</v>
      </c>
      <c r="M106" s="195">
        <f t="shared" si="15"/>
        <v>53.62903225806451</v>
      </c>
      <c r="N106" s="109"/>
      <c r="O106" s="109"/>
      <c r="P106" s="201"/>
      <c r="Q106" s="109"/>
      <c r="R106" s="109"/>
      <c r="S106" s="201"/>
      <c r="T106" s="11"/>
      <c r="U106" s="11"/>
      <c r="V106" s="30"/>
      <c r="W106" s="42"/>
      <c r="X106" s="11"/>
      <c r="Y106" s="31"/>
      <c r="Z106" s="11"/>
      <c r="AA106" s="11"/>
      <c r="AB106" s="11"/>
      <c r="AC106" s="195"/>
      <c r="AD106" s="457">
        <f t="shared" si="16"/>
        <v>53.62903225806451</v>
      </c>
      <c r="AE106" s="568"/>
    </row>
    <row r="107" spans="1:31" ht="15" customHeight="1">
      <c r="A107" s="915">
        <v>43</v>
      </c>
      <c r="B107" s="666" t="s">
        <v>284</v>
      </c>
      <c r="C107" s="899" t="s">
        <v>12</v>
      </c>
      <c r="D107" s="669">
        <v>29796</v>
      </c>
      <c r="E107" s="670" t="s">
        <v>21</v>
      </c>
      <c r="F107" s="529" t="s">
        <v>588</v>
      </c>
      <c r="G107" s="713"/>
      <c r="H107" s="753"/>
      <c r="I107" s="735" t="s">
        <v>242</v>
      </c>
      <c r="J107" s="52"/>
      <c r="K107" s="91">
        <v>0.250891</v>
      </c>
      <c r="L107" s="267">
        <v>186</v>
      </c>
      <c r="M107" s="191">
        <f t="shared" si="15"/>
        <v>52.5</v>
      </c>
      <c r="N107" s="49"/>
      <c r="O107" s="49"/>
      <c r="P107" s="202"/>
      <c r="Q107" s="49"/>
      <c r="R107" s="49"/>
      <c r="S107" s="202"/>
      <c r="T107" s="34"/>
      <c r="U107" s="34"/>
      <c r="V107" s="26"/>
      <c r="W107" s="33"/>
      <c r="X107" s="34"/>
      <c r="Y107" s="25"/>
      <c r="Z107" s="34"/>
      <c r="AA107" s="33"/>
      <c r="AB107" s="34"/>
      <c r="AC107" s="191"/>
      <c r="AD107" s="429">
        <f t="shared" si="16"/>
        <v>52.5</v>
      </c>
      <c r="AE107" s="644">
        <v>43</v>
      </c>
    </row>
    <row r="108" spans="1:31" ht="15" customHeight="1" thickBot="1">
      <c r="A108" s="916"/>
      <c r="B108" s="667" t="s">
        <v>49</v>
      </c>
      <c r="C108" s="900" t="s">
        <v>24</v>
      </c>
      <c r="D108" s="671">
        <v>28032</v>
      </c>
      <c r="E108" s="672" t="s">
        <v>21</v>
      </c>
      <c r="F108" s="530"/>
      <c r="G108" s="736" t="s">
        <v>50</v>
      </c>
      <c r="H108" s="400"/>
      <c r="I108" s="738" t="s">
        <v>589</v>
      </c>
      <c r="J108" s="101"/>
      <c r="K108" s="258">
        <v>0.250891</v>
      </c>
      <c r="L108" s="259">
        <v>186</v>
      </c>
      <c r="M108" s="193">
        <f t="shared" si="15"/>
        <v>52.5</v>
      </c>
      <c r="N108" s="147"/>
      <c r="O108" s="147"/>
      <c r="P108" s="203"/>
      <c r="Q108" s="98"/>
      <c r="R108" s="98"/>
      <c r="S108" s="203"/>
      <c r="T108" s="36"/>
      <c r="U108" s="36"/>
      <c r="V108" s="29"/>
      <c r="W108" s="35"/>
      <c r="X108" s="36"/>
      <c r="Y108" s="28"/>
      <c r="Z108" s="36"/>
      <c r="AA108" s="35"/>
      <c r="AB108" s="36"/>
      <c r="AC108" s="193"/>
      <c r="AD108" s="430">
        <f t="shared" si="16"/>
        <v>52.5</v>
      </c>
      <c r="AE108" s="645"/>
    </row>
    <row r="109" spans="1:31" ht="15" customHeight="1">
      <c r="A109" s="917">
        <v>44</v>
      </c>
      <c r="B109" s="668" t="s">
        <v>74</v>
      </c>
      <c r="C109" s="901" t="s">
        <v>24</v>
      </c>
      <c r="D109" s="680">
        <v>30280</v>
      </c>
      <c r="E109" s="681" t="s">
        <v>26</v>
      </c>
      <c r="F109" s="531" t="s">
        <v>73</v>
      </c>
      <c r="G109" s="689"/>
      <c r="H109" s="832"/>
      <c r="I109" s="830"/>
      <c r="J109" s="436"/>
      <c r="K109" s="261"/>
      <c r="L109" s="262"/>
      <c r="M109" s="263"/>
      <c r="N109" s="460"/>
      <c r="O109" s="460"/>
      <c r="P109" s="265"/>
      <c r="Q109" s="271"/>
      <c r="R109" s="271"/>
      <c r="S109" s="265"/>
      <c r="T109" s="238"/>
      <c r="U109" s="238"/>
      <c r="V109" s="243"/>
      <c r="W109" s="237"/>
      <c r="X109" s="238"/>
      <c r="Y109" s="603"/>
      <c r="Z109" s="238"/>
      <c r="AA109" s="41">
        <v>0.2420601851851852</v>
      </c>
      <c r="AB109" s="10">
        <v>193</v>
      </c>
      <c r="AC109" s="194">
        <f>AB109/258*70</f>
        <v>52.36434108527132</v>
      </c>
      <c r="AD109" s="454">
        <f>M109+P109+S109+AC109</f>
        <v>52.36434108527132</v>
      </c>
      <c r="AE109" s="568">
        <v>44</v>
      </c>
    </row>
    <row r="110" spans="1:31" ht="15" customHeight="1" thickBot="1">
      <c r="A110" s="917"/>
      <c r="B110" s="921" t="s">
        <v>72</v>
      </c>
      <c r="C110" s="906" t="s">
        <v>24</v>
      </c>
      <c r="D110" s="923">
        <v>31761</v>
      </c>
      <c r="E110" s="931" t="s">
        <v>26</v>
      </c>
      <c r="F110" s="531"/>
      <c r="G110" s="778"/>
      <c r="H110" s="766"/>
      <c r="I110" s="932"/>
      <c r="J110" s="76"/>
      <c r="K110" s="247"/>
      <c r="L110" s="248"/>
      <c r="M110" s="195"/>
      <c r="N110" s="415"/>
      <c r="O110" s="415"/>
      <c r="P110" s="201"/>
      <c r="Q110" s="109"/>
      <c r="R110" s="109"/>
      <c r="S110" s="201"/>
      <c r="T110" s="11"/>
      <c r="U110" s="11"/>
      <c r="V110" s="30"/>
      <c r="W110" s="42"/>
      <c r="X110" s="11"/>
      <c r="Y110" s="31"/>
      <c r="Z110" s="11"/>
      <c r="AA110" s="42">
        <v>0.2420601851851852</v>
      </c>
      <c r="AB110" s="11">
        <v>193</v>
      </c>
      <c r="AC110" s="195">
        <f>AB110/258*70</f>
        <v>52.36434108527132</v>
      </c>
      <c r="AD110" s="457">
        <f>M110+P110+S110+AC110</f>
        <v>52.36434108527132</v>
      </c>
      <c r="AE110" s="568"/>
    </row>
    <row r="111" spans="1:31" ht="15" customHeight="1">
      <c r="A111" s="915">
        <v>45</v>
      </c>
      <c r="B111" s="666" t="s">
        <v>116</v>
      </c>
      <c r="C111" s="899" t="s">
        <v>12</v>
      </c>
      <c r="D111" s="669">
        <v>37153</v>
      </c>
      <c r="E111" s="670" t="s">
        <v>117</v>
      </c>
      <c r="F111" s="615" t="s">
        <v>786</v>
      </c>
      <c r="G111" s="713" t="s">
        <v>118</v>
      </c>
      <c r="H111" s="753"/>
      <c r="I111" s="735" t="s">
        <v>785</v>
      </c>
      <c r="J111" s="441"/>
      <c r="K111" s="311"/>
      <c r="L111" s="406"/>
      <c r="M111" s="206"/>
      <c r="N111" s="174"/>
      <c r="O111" s="174"/>
      <c r="P111" s="210"/>
      <c r="Q111" s="450"/>
      <c r="R111" s="450"/>
      <c r="S111" s="210"/>
      <c r="T111" s="231"/>
      <c r="U111" s="231"/>
      <c r="V111" s="241"/>
      <c r="W111" s="230"/>
      <c r="X111" s="231"/>
      <c r="Y111" s="604"/>
      <c r="Z111" s="231"/>
      <c r="AA111" s="230">
        <v>0.2376273148148148</v>
      </c>
      <c r="AB111" s="231">
        <v>192</v>
      </c>
      <c r="AC111" s="191">
        <f>AB111/258*70</f>
        <v>52.093023255813954</v>
      </c>
      <c r="AD111" s="429">
        <f>M111+P111+S111+AC111</f>
        <v>52.093023255813954</v>
      </c>
      <c r="AE111" s="644">
        <v>45</v>
      </c>
    </row>
    <row r="112" spans="1:31" ht="15" customHeight="1" thickBot="1">
      <c r="A112" s="916"/>
      <c r="B112" s="667" t="s">
        <v>487</v>
      </c>
      <c r="C112" s="900" t="s">
        <v>12</v>
      </c>
      <c r="D112" s="671">
        <v>36691</v>
      </c>
      <c r="E112" s="672" t="s">
        <v>117</v>
      </c>
      <c r="F112" s="601"/>
      <c r="G112" s="736" t="s">
        <v>118</v>
      </c>
      <c r="H112" s="737"/>
      <c r="I112" s="738" t="s">
        <v>119</v>
      </c>
      <c r="J112" s="606"/>
      <c r="K112" s="258"/>
      <c r="L112" s="259"/>
      <c r="M112" s="193"/>
      <c r="N112" s="426"/>
      <c r="O112" s="426"/>
      <c r="P112" s="203"/>
      <c r="Q112" s="98"/>
      <c r="R112" s="98"/>
      <c r="S112" s="203"/>
      <c r="T112" s="36"/>
      <c r="U112" s="36"/>
      <c r="V112" s="29"/>
      <c r="W112" s="35"/>
      <c r="X112" s="36"/>
      <c r="Y112" s="28"/>
      <c r="Z112" s="36"/>
      <c r="AA112" s="35">
        <v>0.2376273148148148</v>
      </c>
      <c r="AB112" s="36">
        <v>192</v>
      </c>
      <c r="AC112" s="193">
        <f>AB112/258*70</f>
        <v>52.093023255813954</v>
      </c>
      <c r="AD112" s="430">
        <f>M112+P112+S112+AC112</f>
        <v>52.093023255813954</v>
      </c>
      <c r="AE112" s="645"/>
    </row>
    <row r="113" spans="1:31" ht="15" customHeight="1">
      <c r="A113" s="917">
        <v>46</v>
      </c>
      <c r="B113" s="668" t="s">
        <v>74</v>
      </c>
      <c r="C113" s="901" t="s">
        <v>24</v>
      </c>
      <c r="D113" s="787">
        <v>30280</v>
      </c>
      <c r="E113" s="788" t="s">
        <v>26</v>
      </c>
      <c r="F113" s="531" t="s">
        <v>73</v>
      </c>
      <c r="G113" s="739"/>
      <c r="H113" s="765"/>
      <c r="I113" s="741"/>
      <c r="J113" s="73"/>
      <c r="K113" s="310">
        <v>0.244375</v>
      </c>
      <c r="L113" s="350">
        <v>182</v>
      </c>
      <c r="M113" s="194">
        <f t="shared" si="15"/>
        <v>51.37096774193549</v>
      </c>
      <c r="N113" s="141"/>
      <c r="O113" s="141"/>
      <c r="P113" s="204"/>
      <c r="Q113" s="88"/>
      <c r="R113" s="88"/>
      <c r="S113" s="204"/>
      <c r="T113" s="10"/>
      <c r="U113" s="10"/>
      <c r="V113" s="23"/>
      <c r="W113" s="41"/>
      <c r="X113" s="10"/>
      <c r="Y113" s="22"/>
      <c r="Z113" s="10"/>
      <c r="AA113" s="41"/>
      <c r="AB113" s="10"/>
      <c r="AC113" s="194"/>
      <c r="AD113" s="454">
        <f t="shared" si="16"/>
        <v>51.37096774193549</v>
      </c>
      <c r="AE113" s="568">
        <v>46</v>
      </c>
    </row>
    <row r="114" spans="1:31" ht="15" customHeight="1" thickBot="1">
      <c r="A114" s="917"/>
      <c r="B114" s="665" t="s">
        <v>590</v>
      </c>
      <c r="C114" s="902" t="s">
        <v>33</v>
      </c>
      <c r="D114" s="678">
        <v>31638</v>
      </c>
      <c r="E114" s="679" t="s">
        <v>26</v>
      </c>
      <c r="F114" s="531"/>
      <c r="G114" s="742"/>
      <c r="H114" s="747"/>
      <c r="I114" s="744"/>
      <c r="J114" s="68"/>
      <c r="K114" s="247">
        <v>0.244375</v>
      </c>
      <c r="L114" s="248">
        <v>182</v>
      </c>
      <c r="M114" s="195">
        <f t="shared" si="15"/>
        <v>51.37096774193549</v>
      </c>
      <c r="N114" s="246"/>
      <c r="O114" s="85"/>
      <c r="P114" s="201"/>
      <c r="Q114" s="169"/>
      <c r="R114" s="72"/>
      <c r="S114" s="195"/>
      <c r="T114" s="11"/>
      <c r="U114" s="11"/>
      <c r="V114" s="30"/>
      <c r="W114" s="42"/>
      <c r="X114" s="11"/>
      <c r="Y114" s="31"/>
      <c r="Z114" s="11"/>
      <c r="AA114" s="42"/>
      <c r="AB114" s="11"/>
      <c r="AC114" s="195"/>
      <c r="AD114" s="457">
        <f t="shared" si="16"/>
        <v>51.37096774193549</v>
      </c>
      <c r="AE114" s="568"/>
    </row>
    <row r="115" spans="1:31" ht="15" customHeight="1">
      <c r="A115" s="915">
        <v>47</v>
      </c>
      <c r="B115" s="666" t="s">
        <v>491</v>
      </c>
      <c r="C115" s="899" t="s">
        <v>12</v>
      </c>
      <c r="D115" s="669">
        <v>37260</v>
      </c>
      <c r="E115" s="670" t="s">
        <v>387</v>
      </c>
      <c r="F115" s="615" t="s">
        <v>787</v>
      </c>
      <c r="G115" s="713" t="s">
        <v>492</v>
      </c>
      <c r="H115" s="734"/>
      <c r="I115" s="713" t="s">
        <v>493</v>
      </c>
      <c r="J115" s="458"/>
      <c r="K115" s="311"/>
      <c r="L115" s="406"/>
      <c r="M115" s="206"/>
      <c r="N115" s="609"/>
      <c r="O115" s="174"/>
      <c r="P115" s="210"/>
      <c r="Q115" s="610"/>
      <c r="R115" s="611"/>
      <c r="S115" s="206"/>
      <c r="T115" s="231"/>
      <c r="U115" s="231"/>
      <c r="V115" s="241"/>
      <c r="W115" s="230"/>
      <c r="X115" s="231"/>
      <c r="Y115" s="604"/>
      <c r="Z115" s="231"/>
      <c r="AA115" s="33">
        <v>0.2454976851851852</v>
      </c>
      <c r="AB115" s="34">
        <v>186</v>
      </c>
      <c r="AC115" s="191">
        <f>AB115/258*70</f>
        <v>50.46511627906976</v>
      </c>
      <c r="AD115" s="429">
        <f>M115+P115+S115+AC115</f>
        <v>50.46511627906976</v>
      </c>
      <c r="AE115" s="644">
        <v>47</v>
      </c>
    </row>
    <row r="116" spans="1:31" ht="15" customHeight="1" thickBot="1">
      <c r="A116" s="916"/>
      <c r="B116" s="667" t="s">
        <v>468</v>
      </c>
      <c r="C116" s="900" t="s">
        <v>96</v>
      </c>
      <c r="D116" s="671">
        <v>37693</v>
      </c>
      <c r="E116" s="672" t="s">
        <v>387</v>
      </c>
      <c r="F116" s="601"/>
      <c r="G116" s="736" t="s">
        <v>492</v>
      </c>
      <c r="H116" s="737"/>
      <c r="I116" s="736" t="s">
        <v>493</v>
      </c>
      <c r="J116" s="459"/>
      <c r="K116" s="258"/>
      <c r="L116" s="259"/>
      <c r="M116" s="193"/>
      <c r="N116" s="614"/>
      <c r="O116" s="426"/>
      <c r="P116" s="203"/>
      <c r="Q116" s="96"/>
      <c r="R116" s="97"/>
      <c r="S116" s="193"/>
      <c r="T116" s="36"/>
      <c r="U116" s="36"/>
      <c r="V116" s="29"/>
      <c r="W116" s="35"/>
      <c r="X116" s="36"/>
      <c r="Y116" s="28"/>
      <c r="Z116" s="36"/>
      <c r="AA116" s="35">
        <v>0.2454976851851852</v>
      </c>
      <c r="AB116" s="36">
        <v>186</v>
      </c>
      <c r="AC116" s="193">
        <f>AB116/258*70</f>
        <v>50.46511627906976</v>
      </c>
      <c r="AD116" s="430">
        <f>M116+P116+S116+AC116</f>
        <v>50.46511627906976</v>
      </c>
      <c r="AE116" s="645"/>
    </row>
    <row r="117" spans="1:31" ht="26.25" customHeight="1">
      <c r="A117" s="917">
        <v>48</v>
      </c>
      <c r="B117" s="668" t="s">
        <v>526</v>
      </c>
      <c r="C117" s="901" t="s">
        <v>12</v>
      </c>
      <c r="D117" s="787">
        <v>37600</v>
      </c>
      <c r="E117" s="788" t="s">
        <v>105</v>
      </c>
      <c r="F117" s="531" t="s">
        <v>624</v>
      </c>
      <c r="G117" s="739" t="s">
        <v>314</v>
      </c>
      <c r="H117" s="751"/>
      <c r="I117" s="741" t="s">
        <v>178</v>
      </c>
      <c r="J117" s="260"/>
      <c r="K117" s="261"/>
      <c r="L117" s="262"/>
      <c r="M117" s="263"/>
      <c r="N117" s="264"/>
      <c r="O117" s="460"/>
      <c r="P117" s="265"/>
      <c r="Q117" s="608"/>
      <c r="R117" s="266"/>
      <c r="S117" s="263"/>
      <c r="T117" s="238"/>
      <c r="U117" s="238"/>
      <c r="V117" s="243"/>
      <c r="W117" s="237"/>
      <c r="X117" s="238"/>
      <c r="Y117" s="603"/>
      <c r="Z117" s="238"/>
      <c r="AA117" s="237">
        <v>0.24466435185185187</v>
      </c>
      <c r="AB117" s="238">
        <v>181</v>
      </c>
      <c r="AC117" s="194">
        <f>AB117/258*70</f>
        <v>49.10852713178295</v>
      </c>
      <c r="AD117" s="454">
        <f>M117+P117+S117+AC117</f>
        <v>49.10852713178295</v>
      </c>
      <c r="AE117" s="568">
        <v>48</v>
      </c>
    </row>
    <row r="118" spans="1:31" ht="24.75" customHeight="1">
      <c r="A118" s="917"/>
      <c r="B118" s="394" t="s">
        <v>528</v>
      </c>
      <c r="C118" s="903" t="s">
        <v>96</v>
      </c>
      <c r="D118" s="673">
        <v>38152</v>
      </c>
      <c r="E118" s="674" t="s">
        <v>105</v>
      </c>
      <c r="F118" s="531"/>
      <c r="G118" s="745" t="s">
        <v>314</v>
      </c>
      <c r="H118" s="720"/>
      <c r="I118" s="746" t="s">
        <v>178</v>
      </c>
      <c r="J118" s="260"/>
      <c r="K118" s="309"/>
      <c r="L118" s="345"/>
      <c r="M118" s="192"/>
      <c r="N118" s="61"/>
      <c r="O118" s="56"/>
      <c r="P118" s="208"/>
      <c r="Q118" s="60"/>
      <c r="R118" s="61"/>
      <c r="S118" s="192"/>
      <c r="T118" s="9"/>
      <c r="U118" s="9"/>
      <c r="V118" s="19"/>
      <c r="W118" s="20"/>
      <c r="X118" s="9"/>
      <c r="Y118" s="17"/>
      <c r="Z118" s="9"/>
      <c r="AA118" s="20">
        <v>0.24466435185185187</v>
      </c>
      <c r="AB118" s="9">
        <v>181</v>
      </c>
      <c r="AC118" s="192">
        <f>AB118/258*70</f>
        <v>49.10852713178295</v>
      </c>
      <c r="AD118" s="452">
        <f>M118+P118+S118+AC118</f>
        <v>49.10852713178295</v>
      </c>
      <c r="AE118" s="568"/>
    </row>
    <row r="119" spans="1:31" ht="26.25" customHeight="1" thickBot="1">
      <c r="A119" s="917"/>
      <c r="B119" s="921" t="s">
        <v>623</v>
      </c>
      <c r="C119" s="902" t="s">
        <v>96</v>
      </c>
      <c r="D119" s="678">
        <v>38289</v>
      </c>
      <c r="E119" s="679" t="s">
        <v>105</v>
      </c>
      <c r="F119" s="531"/>
      <c r="G119" s="742" t="s">
        <v>314</v>
      </c>
      <c r="H119" s="766"/>
      <c r="I119" s="744" t="s">
        <v>178</v>
      </c>
      <c r="J119" s="260"/>
      <c r="K119" s="261"/>
      <c r="L119" s="262"/>
      <c r="M119" s="263"/>
      <c r="N119" s="264"/>
      <c r="O119" s="460"/>
      <c r="P119" s="265"/>
      <c r="Q119" s="608"/>
      <c r="R119" s="266"/>
      <c r="S119" s="263"/>
      <c r="T119" s="238"/>
      <c r="U119" s="238"/>
      <c r="V119" s="243"/>
      <c r="W119" s="237"/>
      <c r="X119" s="238"/>
      <c r="Y119" s="603"/>
      <c r="Z119" s="238"/>
      <c r="AA119" s="237">
        <v>0.24466435185185187</v>
      </c>
      <c r="AB119" s="238">
        <v>181</v>
      </c>
      <c r="AC119" s="263">
        <f>AB119/258*70</f>
        <v>49.10852713178295</v>
      </c>
      <c r="AD119" s="433">
        <f>M119+P119+S119+AC119</f>
        <v>49.10852713178295</v>
      </c>
      <c r="AE119" s="568"/>
    </row>
    <row r="120" spans="1:31" ht="15" customHeight="1">
      <c r="A120" s="915">
        <v>49</v>
      </c>
      <c r="B120" s="666" t="s">
        <v>422</v>
      </c>
      <c r="C120" s="899" t="s">
        <v>24</v>
      </c>
      <c r="D120" s="669">
        <v>27786</v>
      </c>
      <c r="E120" s="670" t="s">
        <v>21</v>
      </c>
      <c r="F120" s="529" t="s">
        <v>142</v>
      </c>
      <c r="G120" s="713" t="s">
        <v>50</v>
      </c>
      <c r="H120" s="717"/>
      <c r="I120" s="713" t="s">
        <v>408</v>
      </c>
      <c r="J120" s="119"/>
      <c r="K120" s="49"/>
      <c r="L120" s="49"/>
      <c r="M120" s="202"/>
      <c r="N120" s="91">
        <v>0.495741</v>
      </c>
      <c r="O120" s="267">
        <v>170</v>
      </c>
      <c r="P120" s="191">
        <f aca="true" t="shared" si="17" ref="P120:P125">O120/280*80</f>
        <v>48.57142857142857</v>
      </c>
      <c r="Q120" s="82"/>
      <c r="R120" s="121"/>
      <c r="S120" s="191"/>
      <c r="T120" s="34"/>
      <c r="U120" s="34"/>
      <c r="V120" s="26"/>
      <c r="W120" s="34"/>
      <c r="X120" s="34"/>
      <c r="Y120" s="26"/>
      <c r="Z120" s="34"/>
      <c r="AA120" s="34"/>
      <c r="AB120" s="34"/>
      <c r="AC120" s="191"/>
      <c r="AD120" s="429">
        <f t="shared" si="16"/>
        <v>48.57142857142857</v>
      </c>
      <c r="AE120" s="644">
        <v>49</v>
      </c>
    </row>
    <row r="121" spans="1:31" ht="15" customHeight="1">
      <c r="A121" s="917"/>
      <c r="B121" s="394" t="s">
        <v>410</v>
      </c>
      <c r="C121" s="903" t="s">
        <v>33</v>
      </c>
      <c r="D121" s="673">
        <v>28627</v>
      </c>
      <c r="E121" s="674" t="s">
        <v>21</v>
      </c>
      <c r="F121" s="531"/>
      <c r="G121" s="745" t="s">
        <v>87</v>
      </c>
      <c r="H121" s="720"/>
      <c r="I121" s="745"/>
      <c r="J121" s="62"/>
      <c r="K121" s="56"/>
      <c r="L121" s="56"/>
      <c r="M121" s="208"/>
      <c r="N121" s="74">
        <v>0.495741</v>
      </c>
      <c r="O121" s="351">
        <v>170</v>
      </c>
      <c r="P121" s="192">
        <f t="shared" si="17"/>
        <v>48.57142857142857</v>
      </c>
      <c r="Q121" s="65"/>
      <c r="R121" s="61"/>
      <c r="S121" s="192"/>
      <c r="T121" s="9"/>
      <c r="U121" s="9"/>
      <c r="V121" s="19"/>
      <c r="W121" s="9"/>
      <c r="X121" s="9"/>
      <c r="Y121" s="19"/>
      <c r="Z121" s="9"/>
      <c r="AA121" s="9"/>
      <c r="AB121" s="9"/>
      <c r="AC121" s="192"/>
      <c r="AD121" s="452">
        <f t="shared" si="16"/>
        <v>48.57142857142857</v>
      </c>
      <c r="AE121" s="568"/>
    </row>
    <row r="122" spans="1:31" ht="15" customHeight="1" thickBot="1">
      <c r="A122" s="916"/>
      <c r="B122" s="667" t="s">
        <v>143</v>
      </c>
      <c r="C122" s="900" t="s">
        <v>12</v>
      </c>
      <c r="D122" s="671">
        <v>27701</v>
      </c>
      <c r="E122" s="672" t="s">
        <v>26</v>
      </c>
      <c r="F122" s="530"/>
      <c r="G122" s="736"/>
      <c r="H122" s="718"/>
      <c r="I122" s="736" t="s">
        <v>71</v>
      </c>
      <c r="J122" s="122"/>
      <c r="K122" s="98"/>
      <c r="L122" s="98"/>
      <c r="M122" s="203"/>
      <c r="N122" s="94">
        <v>0.495741</v>
      </c>
      <c r="O122" s="268">
        <v>170</v>
      </c>
      <c r="P122" s="193">
        <f t="shared" si="17"/>
        <v>48.57142857142857</v>
      </c>
      <c r="Q122" s="114"/>
      <c r="R122" s="97"/>
      <c r="S122" s="193"/>
      <c r="T122" s="36"/>
      <c r="U122" s="36"/>
      <c r="V122" s="29"/>
      <c r="W122" s="36"/>
      <c r="X122" s="36"/>
      <c r="Y122" s="29"/>
      <c r="Z122" s="36"/>
      <c r="AA122" s="36"/>
      <c r="AB122" s="36"/>
      <c r="AC122" s="209"/>
      <c r="AD122" s="453">
        <f t="shared" si="16"/>
        <v>48.57142857142857</v>
      </c>
      <c r="AE122" s="645"/>
    </row>
    <row r="123" spans="1:31" ht="15" customHeight="1">
      <c r="A123" s="917">
        <v>50</v>
      </c>
      <c r="B123" s="668" t="s">
        <v>591</v>
      </c>
      <c r="C123" s="901" t="s">
        <v>33</v>
      </c>
      <c r="D123" s="787">
        <v>32502</v>
      </c>
      <c r="E123" s="788" t="s">
        <v>65</v>
      </c>
      <c r="F123" s="531" t="s">
        <v>592</v>
      </c>
      <c r="G123" s="739" t="s">
        <v>428</v>
      </c>
      <c r="H123" s="751"/>
      <c r="I123" s="739"/>
      <c r="J123" s="110"/>
      <c r="K123" s="88"/>
      <c r="L123" s="88"/>
      <c r="M123" s="204"/>
      <c r="N123" s="307">
        <v>0.481262</v>
      </c>
      <c r="O123" s="352">
        <v>160</v>
      </c>
      <c r="P123" s="194">
        <f t="shared" si="17"/>
        <v>45.71428571428571</v>
      </c>
      <c r="Q123" s="103"/>
      <c r="R123" s="152"/>
      <c r="S123" s="194"/>
      <c r="T123" s="10"/>
      <c r="U123" s="10"/>
      <c r="V123" s="23"/>
      <c r="W123" s="10"/>
      <c r="X123" s="10"/>
      <c r="Y123" s="23"/>
      <c r="Z123" s="10"/>
      <c r="AA123" s="10"/>
      <c r="AB123" s="10"/>
      <c r="AC123" s="194"/>
      <c r="AD123" s="454">
        <f t="shared" si="16"/>
        <v>45.71428571428571</v>
      </c>
      <c r="AE123" s="568">
        <v>50</v>
      </c>
    </row>
    <row r="124" spans="1:31" ht="15" customHeight="1">
      <c r="A124" s="917"/>
      <c r="B124" s="394" t="s">
        <v>68</v>
      </c>
      <c r="C124" s="903" t="s">
        <v>24</v>
      </c>
      <c r="D124" s="673">
        <v>33234</v>
      </c>
      <c r="E124" s="674" t="s">
        <v>65</v>
      </c>
      <c r="F124" s="531"/>
      <c r="G124" s="745" t="s">
        <v>66</v>
      </c>
      <c r="H124" s="715"/>
      <c r="I124" s="745" t="s">
        <v>67</v>
      </c>
      <c r="J124" s="53"/>
      <c r="K124" s="56"/>
      <c r="L124" s="56"/>
      <c r="M124" s="208"/>
      <c r="N124" s="74">
        <v>0.481262</v>
      </c>
      <c r="O124" s="351">
        <v>160</v>
      </c>
      <c r="P124" s="192">
        <f t="shared" si="17"/>
        <v>45.71428571428571</v>
      </c>
      <c r="Q124" s="56"/>
      <c r="R124" s="56"/>
      <c r="S124" s="208"/>
      <c r="T124" s="9"/>
      <c r="U124" s="9"/>
      <c r="V124" s="19"/>
      <c r="W124" s="9"/>
      <c r="X124" s="9"/>
      <c r="Y124" s="19"/>
      <c r="Z124" s="9"/>
      <c r="AA124" s="9"/>
      <c r="AB124" s="9"/>
      <c r="AC124" s="192"/>
      <c r="AD124" s="452">
        <f t="shared" si="16"/>
        <v>45.71428571428571</v>
      </c>
      <c r="AE124" s="568"/>
    </row>
    <row r="125" spans="1:31" ht="15" customHeight="1" thickBot="1">
      <c r="A125" s="917"/>
      <c r="B125" s="665" t="s">
        <v>64</v>
      </c>
      <c r="C125" s="902" t="s">
        <v>24</v>
      </c>
      <c r="D125" s="678">
        <v>32629</v>
      </c>
      <c r="E125" s="679" t="s">
        <v>65</v>
      </c>
      <c r="F125" s="531"/>
      <c r="G125" s="742" t="s">
        <v>89</v>
      </c>
      <c r="H125" s="743"/>
      <c r="I125" s="742" t="s">
        <v>67</v>
      </c>
      <c r="J125" s="106"/>
      <c r="K125" s="109"/>
      <c r="L125" s="109"/>
      <c r="M125" s="201"/>
      <c r="N125" s="308">
        <v>0.481262</v>
      </c>
      <c r="O125" s="353">
        <v>160</v>
      </c>
      <c r="P125" s="195">
        <f t="shared" si="17"/>
        <v>45.71428571428571</v>
      </c>
      <c r="Q125" s="109"/>
      <c r="R125" s="109"/>
      <c r="S125" s="201"/>
      <c r="T125" s="11"/>
      <c r="U125" s="11"/>
      <c r="V125" s="30"/>
      <c r="W125" s="11"/>
      <c r="X125" s="11"/>
      <c r="Y125" s="30"/>
      <c r="Z125" s="11"/>
      <c r="AA125" s="11"/>
      <c r="AB125" s="11"/>
      <c r="AC125" s="263"/>
      <c r="AD125" s="433">
        <f t="shared" si="16"/>
        <v>45.71428571428571</v>
      </c>
      <c r="AE125" s="568"/>
    </row>
    <row r="126" spans="1:31" ht="15" customHeight="1">
      <c r="A126" s="915">
        <v>51</v>
      </c>
      <c r="B126" s="666" t="s">
        <v>593</v>
      </c>
      <c r="C126" s="899" t="s">
        <v>33</v>
      </c>
      <c r="D126" s="669">
        <v>35443</v>
      </c>
      <c r="E126" s="670" t="s">
        <v>21</v>
      </c>
      <c r="F126" s="529" t="s">
        <v>594</v>
      </c>
      <c r="G126" s="713"/>
      <c r="H126" s="734"/>
      <c r="I126" s="735"/>
      <c r="J126" s="52"/>
      <c r="K126" s="256">
        <v>0.238565</v>
      </c>
      <c r="L126" s="257">
        <v>151</v>
      </c>
      <c r="M126" s="191">
        <f>L126/248*70</f>
        <v>42.62096774193549</v>
      </c>
      <c r="N126" s="137"/>
      <c r="O126" s="137"/>
      <c r="P126" s="202"/>
      <c r="Q126" s="49"/>
      <c r="R126" s="49"/>
      <c r="S126" s="202"/>
      <c r="T126" s="34"/>
      <c r="U126" s="34"/>
      <c r="V126" s="26"/>
      <c r="W126" s="33"/>
      <c r="X126" s="34"/>
      <c r="Y126" s="25"/>
      <c r="Z126" s="34"/>
      <c r="AA126" s="34"/>
      <c r="AB126" s="34"/>
      <c r="AC126" s="191"/>
      <c r="AD126" s="429">
        <f>M126+P126+S126+AC126</f>
        <v>42.62096774193549</v>
      </c>
      <c r="AE126" s="644">
        <v>51</v>
      </c>
    </row>
    <row r="127" spans="1:31" ht="15" customHeight="1" thickBot="1">
      <c r="A127" s="916"/>
      <c r="B127" s="667" t="s">
        <v>61</v>
      </c>
      <c r="C127" s="900" t="s">
        <v>24</v>
      </c>
      <c r="D127" s="671">
        <v>35373</v>
      </c>
      <c r="E127" s="672" t="s">
        <v>21</v>
      </c>
      <c r="F127" s="530"/>
      <c r="G127" s="736" t="s">
        <v>226</v>
      </c>
      <c r="H127" s="718"/>
      <c r="I127" s="738" t="s">
        <v>642</v>
      </c>
      <c r="J127" s="122"/>
      <c r="K127" s="258">
        <v>0.238565</v>
      </c>
      <c r="L127" s="259">
        <v>151</v>
      </c>
      <c r="M127" s="193">
        <f>L127/248*70</f>
        <v>42.62096774193549</v>
      </c>
      <c r="N127" s="252"/>
      <c r="O127" s="147"/>
      <c r="P127" s="203"/>
      <c r="Q127" s="96"/>
      <c r="R127" s="97"/>
      <c r="S127" s="193"/>
      <c r="T127" s="36"/>
      <c r="U127" s="36"/>
      <c r="V127" s="29"/>
      <c r="W127" s="35"/>
      <c r="X127" s="36"/>
      <c r="Y127" s="28"/>
      <c r="Z127" s="36"/>
      <c r="AA127" s="36"/>
      <c r="AB127" s="36"/>
      <c r="AC127" s="193"/>
      <c r="AD127" s="430">
        <f>M127+P127+S127+AC127</f>
        <v>42.62096774193549</v>
      </c>
      <c r="AE127" s="645"/>
    </row>
    <row r="128" spans="1:31" ht="15" customHeight="1">
      <c r="A128" s="917">
        <v>52</v>
      </c>
      <c r="B128" s="668" t="s">
        <v>432</v>
      </c>
      <c r="C128" s="901" t="s">
        <v>96</v>
      </c>
      <c r="D128" s="787">
        <v>31900</v>
      </c>
      <c r="E128" s="788" t="s">
        <v>26</v>
      </c>
      <c r="F128" s="531" t="s">
        <v>595</v>
      </c>
      <c r="G128" s="824"/>
      <c r="H128" s="740"/>
      <c r="I128" s="739" t="s">
        <v>71</v>
      </c>
      <c r="J128" s="75"/>
      <c r="K128" s="103"/>
      <c r="L128" s="104"/>
      <c r="M128" s="194"/>
      <c r="N128" s="112"/>
      <c r="O128" s="167"/>
      <c r="P128" s="194"/>
      <c r="Q128" s="305" t="s">
        <v>596</v>
      </c>
      <c r="R128" s="350">
        <v>118</v>
      </c>
      <c r="S128" s="194">
        <f>R128/280*100</f>
        <v>42.142857142857146</v>
      </c>
      <c r="T128" s="10"/>
      <c r="U128" s="10"/>
      <c r="V128" s="23"/>
      <c r="W128" s="10"/>
      <c r="X128" s="10"/>
      <c r="Y128" s="23"/>
      <c r="Z128" s="10"/>
      <c r="AA128" s="10"/>
      <c r="AB128" s="10"/>
      <c r="AC128" s="194"/>
      <c r="AD128" s="454">
        <f>M128+P128+S128+AC128</f>
        <v>42.142857142857146</v>
      </c>
      <c r="AE128" s="568">
        <v>52</v>
      </c>
    </row>
    <row r="129" spans="1:31" ht="15" customHeight="1" thickBot="1">
      <c r="A129" s="917"/>
      <c r="B129" s="665" t="s">
        <v>213</v>
      </c>
      <c r="C129" s="902" t="s">
        <v>33</v>
      </c>
      <c r="D129" s="678">
        <v>33771</v>
      </c>
      <c r="E129" s="679" t="s">
        <v>26</v>
      </c>
      <c r="F129" s="531"/>
      <c r="G129" s="756"/>
      <c r="H129" s="747"/>
      <c r="I129" s="742" t="s">
        <v>71</v>
      </c>
      <c r="J129" s="68"/>
      <c r="K129" s="109"/>
      <c r="L129" s="109"/>
      <c r="M129" s="201"/>
      <c r="N129" s="246"/>
      <c r="O129" s="85"/>
      <c r="P129" s="201"/>
      <c r="Q129" s="302" t="s">
        <v>597</v>
      </c>
      <c r="R129" s="248">
        <v>118</v>
      </c>
      <c r="S129" s="195">
        <f>R129/280*100</f>
        <v>42.142857142857146</v>
      </c>
      <c r="T129" s="11"/>
      <c r="U129" s="11"/>
      <c r="V129" s="30"/>
      <c r="W129" s="11"/>
      <c r="X129" s="11"/>
      <c r="Y129" s="30"/>
      <c r="Z129" s="11"/>
      <c r="AA129" s="11"/>
      <c r="AB129" s="11"/>
      <c r="AC129" s="195"/>
      <c r="AD129" s="457">
        <f>M129+P129+S129+AC129</f>
        <v>42.142857142857146</v>
      </c>
      <c r="AE129" s="568"/>
    </row>
    <row r="130" spans="1:31" ht="15" customHeight="1">
      <c r="A130" s="915">
        <v>53</v>
      </c>
      <c r="B130" s="666" t="s">
        <v>601</v>
      </c>
      <c r="C130" s="899" t="s">
        <v>33</v>
      </c>
      <c r="D130" s="669">
        <v>38297</v>
      </c>
      <c r="E130" s="670" t="s">
        <v>26</v>
      </c>
      <c r="F130" s="529" t="s">
        <v>602</v>
      </c>
      <c r="G130" s="713" t="s">
        <v>144</v>
      </c>
      <c r="H130" s="717"/>
      <c r="I130" s="735" t="s">
        <v>643</v>
      </c>
      <c r="J130" s="119"/>
      <c r="K130" s="256">
        <v>0.248495</v>
      </c>
      <c r="L130" s="257">
        <v>146</v>
      </c>
      <c r="M130" s="191">
        <f>L130/248*70</f>
        <v>41.20967741935484</v>
      </c>
      <c r="N130" s="250"/>
      <c r="O130" s="137"/>
      <c r="P130" s="202"/>
      <c r="Q130" s="82"/>
      <c r="R130" s="121"/>
      <c r="S130" s="191"/>
      <c r="T130" s="34"/>
      <c r="U130" s="34"/>
      <c r="V130" s="26"/>
      <c r="W130" s="34"/>
      <c r="X130" s="34"/>
      <c r="Y130" s="26"/>
      <c r="Z130" s="34"/>
      <c r="AA130" s="34"/>
      <c r="AB130" s="34"/>
      <c r="AC130" s="191"/>
      <c r="AD130" s="429">
        <f>M130+P130+S130+AC130</f>
        <v>41.20967741935484</v>
      </c>
      <c r="AE130" s="644">
        <v>53</v>
      </c>
    </row>
    <row r="131" spans="1:31" ht="15" customHeight="1" thickBot="1">
      <c r="A131" s="916"/>
      <c r="B131" s="667" t="s">
        <v>603</v>
      </c>
      <c r="C131" s="900" t="s">
        <v>33</v>
      </c>
      <c r="D131" s="671">
        <v>35756</v>
      </c>
      <c r="E131" s="672" t="s">
        <v>26</v>
      </c>
      <c r="F131" s="530"/>
      <c r="G131" s="736"/>
      <c r="H131" s="718"/>
      <c r="I131" s="738"/>
      <c r="J131" s="122"/>
      <c r="K131" s="258">
        <v>0.248495</v>
      </c>
      <c r="L131" s="259">
        <v>146</v>
      </c>
      <c r="M131" s="193">
        <f>L131/248*70</f>
        <v>41.20967741935484</v>
      </c>
      <c r="N131" s="252"/>
      <c r="O131" s="147"/>
      <c r="P131" s="203"/>
      <c r="Q131" s="114"/>
      <c r="R131" s="97"/>
      <c r="S131" s="193"/>
      <c r="T131" s="36"/>
      <c r="U131" s="36"/>
      <c r="V131" s="29"/>
      <c r="W131" s="36"/>
      <c r="X131" s="36"/>
      <c r="Y131" s="29"/>
      <c r="Z131" s="36"/>
      <c r="AA131" s="36"/>
      <c r="AB131" s="36"/>
      <c r="AC131" s="193"/>
      <c r="AD131" s="430">
        <f>M131+P131+S131+AC131</f>
        <v>41.20967741935484</v>
      </c>
      <c r="AE131" s="645"/>
    </row>
    <row r="132" spans="1:31" ht="15" customHeight="1">
      <c r="A132" s="917">
        <v>54</v>
      </c>
      <c r="B132" s="668" t="s">
        <v>422</v>
      </c>
      <c r="C132" s="906" t="s">
        <v>24</v>
      </c>
      <c r="D132" s="787">
        <v>27786</v>
      </c>
      <c r="E132" s="788" t="s">
        <v>21</v>
      </c>
      <c r="F132" s="531" t="s">
        <v>772</v>
      </c>
      <c r="G132" s="739" t="s">
        <v>50</v>
      </c>
      <c r="H132" s="751"/>
      <c r="I132" s="739" t="s">
        <v>408</v>
      </c>
      <c r="J132" s="260"/>
      <c r="K132" s="261"/>
      <c r="L132" s="262"/>
      <c r="M132" s="263"/>
      <c r="N132" s="264"/>
      <c r="O132" s="460"/>
      <c r="P132" s="265"/>
      <c r="Q132" s="171"/>
      <c r="R132" s="266"/>
      <c r="S132" s="263"/>
      <c r="T132" s="238"/>
      <c r="U132" s="238"/>
      <c r="V132" s="243"/>
      <c r="W132" s="238"/>
      <c r="X132" s="238"/>
      <c r="Y132" s="243"/>
      <c r="Z132" s="238"/>
      <c r="AA132" s="237">
        <v>0.2484375</v>
      </c>
      <c r="AB132" s="238">
        <v>150</v>
      </c>
      <c r="AC132" s="194">
        <f>AB132/258*70</f>
        <v>40.697674418604656</v>
      </c>
      <c r="AD132" s="454">
        <f>M132+P132+S132+AC132</f>
        <v>40.697674418604656</v>
      </c>
      <c r="AE132" s="568">
        <v>54</v>
      </c>
    </row>
    <row r="133" spans="1:31" ht="15" customHeight="1">
      <c r="A133" s="917"/>
      <c r="B133" s="664" t="s">
        <v>788</v>
      </c>
      <c r="C133" s="905" t="s">
        <v>96</v>
      </c>
      <c r="D133" s="795">
        <v>29650</v>
      </c>
      <c r="E133" s="788" t="s">
        <v>21</v>
      </c>
      <c r="F133" s="531"/>
      <c r="G133" s="739" t="s">
        <v>50</v>
      </c>
      <c r="H133" s="716"/>
      <c r="I133" s="770" t="s">
        <v>790</v>
      </c>
      <c r="J133" s="260"/>
      <c r="K133" s="309"/>
      <c r="L133" s="345"/>
      <c r="M133" s="192"/>
      <c r="N133" s="61"/>
      <c r="O133" s="56"/>
      <c r="P133" s="208"/>
      <c r="Q133" s="65"/>
      <c r="R133" s="61"/>
      <c r="S133" s="192"/>
      <c r="T133" s="9"/>
      <c r="U133" s="9"/>
      <c r="V133" s="19"/>
      <c r="W133" s="9"/>
      <c r="X133" s="9"/>
      <c r="Y133" s="19"/>
      <c r="Z133" s="9"/>
      <c r="AA133" s="20">
        <v>0.2484375</v>
      </c>
      <c r="AB133" s="9">
        <v>150</v>
      </c>
      <c r="AC133" s="192">
        <f>AB133/258*70</f>
        <v>40.697674418604656</v>
      </c>
      <c r="AD133" s="452">
        <f>M133+P133+S133+AC133</f>
        <v>40.697674418604656</v>
      </c>
      <c r="AE133" s="568"/>
    </row>
    <row r="134" spans="1:31" ht="15" customHeight="1" thickBot="1">
      <c r="A134" s="917"/>
      <c r="B134" s="921" t="s">
        <v>789</v>
      </c>
      <c r="C134" s="906" t="s">
        <v>96</v>
      </c>
      <c r="D134" s="680">
        <v>31496</v>
      </c>
      <c r="E134" s="681" t="s">
        <v>21</v>
      </c>
      <c r="F134" s="531"/>
      <c r="G134" s="689" t="s">
        <v>50</v>
      </c>
      <c r="H134" s="716"/>
      <c r="I134" s="770" t="s">
        <v>790</v>
      </c>
      <c r="J134" s="260"/>
      <c r="K134" s="261"/>
      <c r="L134" s="262"/>
      <c r="M134" s="263"/>
      <c r="N134" s="264"/>
      <c r="O134" s="460"/>
      <c r="P134" s="265"/>
      <c r="Q134" s="171"/>
      <c r="R134" s="266"/>
      <c r="S134" s="263"/>
      <c r="T134" s="238"/>
      <c r="U134" s="238"/>
      <c r="V134" s="243"/>
      <c r="W134" s="238"/>
      <c r="X134" s="238"/>
      <c r="Y134" s="243"/>
      <c r="Z134" s="238"/>
      <c r="AA134" s="237">
        <v>0.2484375</v>
      </c>
      <c r="AB134" s="238">
        <v>150</v>
      </c>
      <c r="AC134" s="263">
        <f>AB134/258*70</f>
        <v>40.697674418604656</v>
      </c>
      <c r="AD134" s="433">
        <f>M134+P134+S134+AC134</f>
        <v>40.697674418604656</v>
      </c>
      <c r="AE134" s="568"/>
    </row>
    <row r="135" spans="1:31" ht="15" customHeight="1">
      <c r="A135" s="915">
        <v>55</v>
      </c>
      <c r="B135" s="663" t="s">
        <v>792</v>
      </c>
      <c r="C135" s="904" t="s">
        <v>33</v>
      </c>
      <c r="D135" s="669">
        <v>33921</v>
      </c>
      <c r="E135" s="670" t="s">
        <v>26</v>
      </c>
      <c r="F135" s="624" t="s">
        <v>793</v>
      </c>
      <c r="G135" s="758"/>
      <c r="H135" s="757"/>
      <c r="I135" s="774"/>
      <c r="J135" s="458"/>
      <c r="K135" s="311"/>
      <c r="L135" s="406"/>
      <c r="M135" s="206"/>
      <c r="N135" s="609"/>
      <c r="O135" s="174"/>
      <c r="P135" s="210"/>
      <c r="Q135" s="176"/>
      <c r="R135" s="611"/>
      <c r="S135" s="206"/>
      <c r="T135" s="231"/>
      <c r="U135" s="231"/>
      <c r="V135" s="241"/>
      <c r="W135" s="231"/>
      <c r="X135" s="231"/>
      <c r="Y135" s="241"/>
      <c r="Z135" s="231"/>
      <c r="AA135" s="230">
        <v>0.24175925925925926</v>
      </c>
      <c r="AB135" s="231">
        <v>147</v>
      </c>
      <c r="AC135" s="191">
        <f>AB135/258*70</f>
        <v>39.883720930232556</v>
      </c>
      <c r="AD135" s="429">
        <f>M135+P135+S135+AC135</f>
        <v>39.883720930232556</v>
      </c>
      <c r="AE135" s="644">
        <v>55</v>
      </c>
    </row>
    <row r="136" spans="1:31" ht="15" customHeight="1">
      <c r="A136" s="917"/>
      <c r="B136" s="394" t="s">
        <v>405</v>
      </c>
      <c r="C136" s="905" t="s">
        <v>33</v>
      </c>
      <c r="D136" s="795">
        <v>36445</v>
      </c>
      <c r="E136" s="788" t="s">
        <v>26</v>
      </c>
      <c r="F136" s="625"/>
      <c r="G136" s="402"/>
      <c r="H136" s="720"/>
      <c r="I136" s="775"/>
      <c r="J136" s="62"/>
      <c r="K136" s="309"/>
      <c r="L136" s="345"/>
      <c r="M136" s="192"/>
      <c r="N136" s="61"/>
      <c r="O136" s="56"/>
      <c r="P136" s="208"/>
      <c r="Q136" s="65"/>
      <c r="R136" s="61"/>
      <c r="S136" s="192"/>
      <c r="T136" s="9"/>
      <c r="U136" s="9"/>
      <c r="V136" s="19"/>
      <c r="W136" s="9"/>
      <c r="X136" s="9"/>
      <c r="Y136" s="19"/>
      <c r="Z136" s="9"/>
      <c r="AA136" s="20">
        <v>0.24175925925925926</v>
      </c>
      <c r="AB136" s="9">
        <v>147</v>
      </c>
      <c r="AC136" s="192">
        <f>AB136/258*70</f>
        <v>39.883720930232556</v>
      </c>
      <c r="AD136" s="452">
        <f>M136+P136+S136+AC136</f>
        <v>39.883720930232556</v>
      </c>
      <c r="AE136" s="568"/>
    </row>
    <row r="137" spans="1:31" ht="15" customHeight="1" thickBot="1">
      <c r="A137" s="916"/>
      <c r="B137" s="667" t="s">
        <v>791</v>
      </c>
      <c r="C137" s="909" t="s">
        <v>33</v>
      </c>
      <c r="D137" s="671">
        <v>37086</v>
      </c>
      <c r="E137" s="672" t="s">
        <v>26</v>
      </c>
      <c r="F137" s="602"/>
      <c r="G137" s="771"/>
      <c r="H137" s="772"/>
      <c r="I137" s="773"/>
      <c r="J137" s="459"/>
      <c r="K137" s="621"/>
      <c r="L137" s="622"/>
      <c r="M137" s="209"/>
      <c r="N137" s="612"/>
      <c r="O137" s="461"/>
      <c r="P137" s="205"/>
      <c r="Q137" s="623"/>
      <c r="R137" s="613"/>
      <c r="S137" s="209"/>
      <c r="T137" s="228"/>
      <c r="U137" s="228"/>
      <c r="V137" s="240"/>
      <c r="W137" s="228"/>
      <c r="X137" s="228"/>
      <c r="Y137" s="240"/>
      <c r="Z137" s="228"/>
      <c r="AA137" s="227">
        <v>0.24175925925925926</v>
      </c>
      <c r="AB137" s="228">
        <v>147</v>
      </c>
      <c r="AC137" s="209">
        <f>AB137/258*70</f>
        <v>39.883720930232556</v>
      </c>
      <c r="AD137" s="453">
        <f>M137+P137+S137+AC137</f>
        <v>39.883720930232556</v>
      </c>
      <c r="AE137" s="645"/>
    </row>
    <row r="138" spans="1:31" ht="15" customHeight="1">
      <c r="A138" s="917">
        <v>56</v>
      </c>
      <c r="B138" s="668" t="s">
        <v>173</v>
      </c>
      <c r="C138" s="901" t="s">
        <v>12</v>
      </c>
      <c r="D138" s="787">
        <v>18542</v>
      </c>
      <c r="E138" s="788" t="s">
        <v>44</v>
      </c>
      <c r="F138" s="531" t="s">
        <v>604</v>
      </c>
      <c r="G138" s="739" t="s">
        <v>318</v>
      </c>
      <c r="H138" s="765"/>
      <c r="I138" s="739"/>
      <c r="J138" s="73"/>
      <c r="K138" s="88"/>
      <c r="L138" s="88"/>
      <c r="M138" s="204"/>
      <c r="N138" s="307">
        <v>0.504028</v>
      </c>
      <c r="O138" s="352">
        <v>136</v>
      </c>
      <c r="P138" s="194">
        <f>O138/280*80</f>
        <v>38.857142857142854</v>
      </c>
      <c r="Q138" s="88"/>
      <c r="R138" s="88"/>
      <c r="S138" s="204"/>
      <c r="T138" s="10"/>
      <c r="U138" s="10"/>
      <c r="V138" s="23"/>
      <c r="W138" s="41"/>
      <c r="X138" s="10"/>
      <c r="Y138" s="22"/>
      <c r="Z138" s="10"/>
      <c r="AA138" s="10"/>
      <c r="AB138" s="10"/>
      <c r="AC138" s="194"/>
      <c r="AD138" s="454">
        <f>M138+P138+S138+AC138</f>
        <v>38.857142857142854</v>
      </c>
      <c r="AE138" s="568">
        <v>56</v>
      </c>
    </row>
    <row r="139" spans="1:31" ht="15" customHeight="1" thickBot="1">
      <c r="A139" s="917"/>
      <c r="B139" s="665" t="s">
        <v>210</v>
      </c>
      <c r="C139" s="902" t="s">
        <v>33</v>
      </c>
      <c r="D139" s="678">
        <v>19368</v>
      </c>
      <c r="E139" s="679" t="s">
        <v>44</v>
      </c>
      <c r="F139" s="531"/>
      <c r="G139" s="742"/>
      <c r="H139" s="743"/>
      <c r="I139" s="742"/>
      <c r="J139" s="106"/>
      <c r="K139" s="109"/>
      <c r="L139" s="109"/>
      <c r="M139" s="201"/>
      <c r="N139" s="308">
        <v>0.504028</v>
      </c>
      <c r="O139" s="353">
        <v>136</v>
      </c>
      <c r="P139" s="195">
        <f>O139/280*80</f>
        <v>38.857142857142854</v>
      </c>
      <c r="Q139" s="109"/>
      <c r="R139" s="109"/>
      <c r="S139" s="201"/>
      <c r="T139" s="11"/>
      <c r="U139" s="11"/>
      <c r="V139" s="30"/>
      <c r="W139" s="11"/>
      <c r="X139" s="11"/>
      <c r="Y139" s="30"/>
      <c r="Z139" s="11"/>
      <c r="AA139" s="11"/>
      <c r="AB139" s="11"/>
      <c r="AC139" s="195"/>
      <c r="AD139" s="457">
        <f>M139+P139+S139+AC139</f>
        <v>38.857142857142854</v>
      </c>
      <c r="AE139" s="568"/>
    </row>
    <row r="140" spans="1:31" ht="15" customHeight="1">
      <c r="A140" s="915">
        <v>57</v>
      </c>
      <c r="B140" s="663" t="s">
        <v>794</v>
      </c>
      <c r="C140" s="907"/>
      <c r="D140" s="791">
        <v>27160</v>
      </c>
      <c r="E140" s="677" t="s">
        <v>519</v>
      </c>
      <c r="F140" s="627" t="s">
        <v>797</v>
      </c>
      <c r="G140" s="401"/>
      <c r="H140" s="734"/>
      <c r="I140" s="401"/>
      <c r="J140" s="43"/>
      <c r="K140" s="49"/>
      <c r="L140" s="49"/>
      <c r="M140" s="202"/>
      <c r="N140" s="256"/>
      <c r="O140" s="257"/>
      <c r="P140" s="191"/>
      <c r="Q140" s="49"/>
      <c r="R140" s="49"/>
      <c r="S140" s="202"/>
      <c r="T140" s="34"/>
      <c r="U140" s="34"/>
      <c r="V140" s="26"/>
      <c r="W140" s="34"/>
      <c r="X140" s="34"/>
      <c r="Y140" s="26"/>
      <c r="Z140" s="34"/>
      <c r="AA140" s="33">
        <v>0.24038194444444447</v>
      </c>
      <c r="AB140" s="34">
        <v>142</v>
      </c>
      <c r="AC140" s="191">
        <f>AB140/258*70</f>
        <v>38.52713178294574</v>
      </c>
      <c r="AD140" s="429">
        <f>M140+P140+S140+AC140</f>
        <v>38.52713178294574</v>
      </c>
      <c r="AE140" s="644">
        <v>57</v>
      </c>
    </row>
    <row r="141" spans="1:31" ht="15" customHeight="1">
      <c r="A141" s="917"/>
      <c r="B141" s="664" t="s">
        <v>795</v>
      </c>
      <c r="C141" s="905"/>
      <c r="D141" s="675">
        <v>27938</v>
      </c>
      <c r="E141" s="798" t="s">
        <v>519</v>
      </c>
      <c r="F141" s="626"/>
      <c r="G141" s="402"/>
      <c r="H141" s="715"/>
      <c r="I141" s="402"/>
      <c r="J141" s="53"/>
      <c r="K141" s="56"/>
      <c r="L141" s="56"/>
      <c r="M141" s="208"/>
      <c r="N141" s="309"/>
      <c r="O141" s="345"/>
      <c r="P141" s="192"/>
      <c r="Q141" s="56"/>
      <c r="R141" s="56"/>
      <c r="S141" s="208"/>
      <c r="T141" s="9"/>
      <c r="U141" s="9"/>
      <c r="V141" s="19"/>
      <c r="W141" s="9"/>
      <c r="X141" s="9"/>
      <c r="Y141" s="19"/>
      <c r="Z141" s="9"/>
      <c r="AA141" s="20">
        <v>0.24038194444444447</v>
      </c>
      <c r="AB141" s="9">
        <v>142</v>
      </c>
      <c r="AC141" s="192">
        <f>AB141/258*70</f>
        <v>38.52713178294574</v>
      </c>
      <c r="AD141" s="452">
        <f>M141+P141+S141+AC141</f>
        <v>38.52713178294574</v>
      </c>
      <c r="AE141" s="568"/>
    </row>
    <row r="142" spans="1:31" ht="15" customHeight="1" thickBot="1">
      <c r="A142" s="916"/>
      <c r="B142" s="393" t="s">
        <v>796</v>
      </c>
      <c r="C142" s="909"/>
      <c r="D142" s="796">
        <v>25639</v>
      </c>
      <c r="E142" s="797" t="s">
        <v>519</v>
      </c>
      <c r="F142" s="601"/>
      <c r="G142" s="773" t="s">
        <v>798</v>
      </c>
      <c r="H142" s="776"/>
      <c r="I142" s="773" t="s">
        <v>100</v>
      </c>
      <c r="J142" s="628"/>
      <c r="K142" s="451"/>
      <c r="L142" s="451"/>
      <c r="M142" s="205"/>
      <c r="N142" s="803"/>
      <c r="O142" s="354"/>
      <c r="P142" s="209"/>
      <c r="Q142" s="451"/>
      <c r="R142" s="451"/>
      <c r="S142" s="205"/>
      <c r="T142" s="228"/>
      <c r="U142" s="228"/>
      <c r="V142" s="240"/>
      <c r="W142" s="228"/>
      <c r="X142" s="228"/>
      <c r="Y142" s="240"/>
      <c r="Z142" s="228"/>
      <c r="AA142" s="227">
        <v>0.24038194444444447</v>
      </c>
      <c r="AB142" s="228">
        <v>142</v>
      </c>
      <c r="AC142" s="209">
        <f>AB142/258*70</f>
        <v>38.52713178294574</v>
      </c>
      <c r="AD142" s="453">
        <f>M142+P142+S142+AC142</f>
        <v>38.52713178294574</v>
      </c>
      <c r="AE142" s="645"/>
    </row>
    <row r="143" spans="1:31" ht="15" customHeight="1">
      <c r="A143" s="917">
        <v>58</v>
      </c>
      <c r="B143" s="668" t="s">
        <v>69</v>
      </c>
      <c r="C143" s="901" t="s">
        <v>12</v>
      </c>
      <c r="D143" s="787">
        <v>20201</v>
      </c>
      <c r="E143" s="788" t="s">
        <v>26</v>
      </c>
      <c r="F143" s="531" t="s">
        <v>605</v>
      </c>
      <c r="G143" s="739" t="s">
        <v>262</v>
      </c>
      <c r="H143" s="740"/>
      <c r="I143" s="741" t="s">
        <v>644</v>
      </c>
      <c r="J143" s="75"/>
      <c r="K143" s="310">
        <v>0.250359</v>
      </c>
      <c r="L143" s="350">
        <v>136</v>
      </c>
      <c r="M143" s="194">
        <f>L143/248*70</f>
        <v>38.387096774193544</v>
      </c>
      <c r="N143" s="112"/>
      <c r="O143" s="167"/>
      <c r="P143" s="194"/>
      <c r="Q143" s="88"/>
      <c r="R143" s="88"/>
      <c r="S143" s="204"/>
      <c r="T143" s="10"/>
      <c r="U143" s="10"/>
      <c r="V143" s="23"/>
      <c r="W143" s="10"/>
      <c r="X143" s="10"/>
      <c r="Y143" s="23"/>
      <c r="Z143" s="10"/>
      <c r="AA143" s="10"/>
      <c r="AB143" s="10"/>
      <c r="AC143" s="194"/>
      <c r="AD143" s="454">
        <f>M143+P143+S143+AC143</f>
        <v>38.387096774193544</v>
      </c>
      <c r="AE143" s="568">
        <v>58</v>
      </c>
    </row>
    <row r="144" spans="1:31" ht="15" customHeight="1" thickBot="1">
      <c r="A144" s="917"/>
      <c r="B144" s="665" t="s">
        <v>146</v>
      </c>
      <c r="C144" s="902" t="s">
        <v>96</v>
      </c>
      <c r="D144" s="678">
        <v>18971</v>
      </c>
      <c r="E144" s="679" t="s">
        <v>26</v>
      </c>
      <c r="F144" s="531"/>
      <c r="G144" s="742" t="s">
        <v>307</v>
      </c>
      <c r="H144" s="743"/>
      <c r="I144" s="744" t="s">
        <v>91</v>
      </c>
      <c r="J144" s="106"/>
      <c r="K144" s="247">
        <v>0.250359</v>
      </c>
      <c r="L144" s="248">
        <v>136</v>
      </c>
      <c r="M144" s="195">
        <f>L144/248*70</f>
        <v>38.387096774193544</v>
      </c>
      <c r="N144" s="116"/>
      <c r="O144" s="168"/>
      <c r="P144" s="195"/>
      <c r="Q144" s="109"/>
      <c r="R144" s="109"/>
      <c r="S144" s="201"/>
      <c r="T144" s="11"/>
      <c r="U144" s="11"/>
      <c r="V144" s="30"/>
      <c r="W144" s="11"/>
      <c r="X144" s="11"/>
      <c r="Y144" s="30"/>
      <c r="Z144" s="11"/>
      <c r="AA144" s="11"/>
      <c r="AB144" s="11"/>
      <c r="AC144" s="195"/>
      <c r="AD144" s="457">
        <f>M144+P144+S144+AC144</f>
        <v>38.387096774193544</v>
      </c>
      <c r="AE144" s="568"/>
    </row>
    <row r="145" spans="1:31" ht="15" customHeight="1">
      <c r="A145" s="915">
        <v>59</v>
      </c>
      <c r="B145" s="663" t="s">
        <v>799</v>
      </c>
      <c r="C145" s="904" t="s">
        <v>33</v>
      </c>
      <c r="D145" s="791">
        <v>37603</v>
      </c>
      <c r="E145" s="677" t="s">
        <v>94</v>
      </c>
      <c r="F145" s="629" t="s">
        <v>700</v>
      </c>
      <c r="G145" s="758" t="s">
        <v>102</v>
      </c>
      <c r="H145" s="761"/>
      <c r="I145" s="774" t="s">
        <v>801</v>
      </c>
      <c r="J145" s="636"/>
      <c r="K145" s="311"/>
      <c r="L145" s="406"/>
      <c r="M145" s="206"/>
      <c r="N145" s="637"/>
      <c r="O145" s="638"/>
      <c r="P145" s="206"/>
      <c r="Q145" s="450"/>
      <c r="R145" s="450"/>
      <c r="S145" s="210"/>
      <c r="T145" s="231"/>
      <c r="U145" s="231"/>
      <c r="V145" s="241"/>
      <c r="W145" s="231"/>
      <c r="X145" s="231"/>
      <c r="Y145" s="241"/>
      <c r="Z145" s="231"/>
      <c r="AA145" s="230">
        <v>0.25331018518518517</v>
      </c>
      <c r="AB145" s="231">
        <v>137</v>
      </c>
      <c r="AC145" s="191">
        <f>AB145/258*70</f>
        <v>37.17054263565892</v>
      </c>
      <c r="AD145" s="429">
        <f>M145+P145+S145+AC145</f>
        <v>37.17054263565892</v>
      </c>
      <c r="AE145" s="644">
        <v>59</v>
      </c>
    </row>
    <row r="146" spans="1:31" ht="15" customHeight="1" thickBot="1">
      <c r="A146" s="916"/>
      <c r="B146" s="393" t="s">
        <v>800</v>
      </c>
      <c r="C146" s="908" t="s">
        <v>12</v>
      </c>
      <c r="D146" s="792">
        <v>37547</v>
      </c>
      <c r="E146" s="800" t="s">
        <v>94</v>
      </c>
      <c r="F146" s="630"/>
      <c r="G146" s="768" t="s">
        <v>102</v>
      </c>
      <c r="H146" s="737"/>
      <c r="I146" s="780" t="s">
        <v>801</v>
      </c>
      <c r="J146" s="92"/>
      <c r="K146" s="258"/>
      <c r="L146" s="259"/>
      <c r="M146" s="193"/>
      <c r="N146" s="631"/>
      <c r="O146" s="632"/>
      <c r="P146" s="193"/>
      <c r="Q146" s="98"/>
      <c r="R146" s="98"/>
      <c r="S146" s="203"/>
      <c r="T146" s="36"/>
      <c r="U146" s="36"/>
      <c r="V146" s="29"/>
      <c r="W146" s="36"/>
      <c r="X146" s="36"/>
      <c r="Y146" s="29"/>
      <c r="Z146" s="36"/>
      <c r="AA146" s="35">
        <v>0.25331018518518517</v>
      </c>
      <c r="AB146" s="36">
        <v>137</v>
      </c>
      <c r="AC146" s="193">
        <f>AB146/258*70</f>
        <v>37.17054263565892</v>
      </c>
      <c r="AD146" s="430">
        <f>M146+P146+S146+AC146</f>
        <v>37.17054263565892</v>
      </c>
      <c r="AE146" s="645"/>
    </row>
    <row r="147" spans="1:31" ht="15" customHeight="1">
      <c r="A147" s="917">
        <v>60</v>
      </c>
      <c r="B147" s="918" t="s">
        <v>802</v>
      </c>
      <c r="C147" s="912" t="s">
        <v>109</v>
      </c>
      <c r="D147" s="799">
        <v>24584</v>
      </c>
      <c r="E147" s="682" t="s">
        <v>110</v>
      </c>
      <c r="F147" s="633" t="s">
        <v>804</v>
      </c>
      <c r="G147" s="689" t="s">
        <v>102</v>
      </c>
      <c r="H147" s="777"/>
      <c r="I147" s="933" t="s">
        <v>91</v>
      </c>
      <c r="J147" s="617"/>
      <c r="K147" s="261"/>
      <c r="L147" s="262"/>
      <c r="M147" s="263"/>
      <c r="N147" s="619"/>
      <c r="O147" s="620"/>
      <c r="P147" s="263"/>
      <c r="Q147" s="271"/>
      <c r="R147" s="271"/>
      <c r="S147" s="265"/>
      <c r="T147" s="238"/>
      <c r="U147" s="238"/>
      <c r="V147" s="243"/>
      <c r="W147" s="238"/>
      <c r="X147" s="238"/>
      <c r="Y147" s="243"/>
      <c r="Z147" s="238"/>
      <c r="AA147" s="237">
        <v>0.23096064814814818</v>
      </c>
      <c r="AB147" s="238">
        <v>136</v>
      </c>
      <c r="AC147" s="194">
        <f>AB147/258*70</f>
        <v>36.89922480620155</v>
      </c>
      <c r="AD147" s="454">
        <f>M147+P147+S147+AC147</f>
        <v>36.89922480620155</v>
      </c>
      <c r="AE147" s="568">
        <v>60</v>
      </c>
    </row>
    <row r="148" spans="1:31" ht="15" customHeight="1" thickBot="1">
      <c r="A148" s="917"/>
      <c r="B148" s="921" t="s">
        <v>803</v>
      </c>
      <c r="C148" s="910" t="s">
        <v>96</v>
      </c>
      <c r="D148" s="794">
        <v>24552</v>
      </c>
      <c r="E148" s="683" t="s">
        <v>110</v>
      </c>
      <c r="F148" s="633"/>
      <c r="G148" s="778" t="s">
        <v>102</v>
      </c>
      <c r="H148" s="743"/>
      <c r="I148" s="779" t="s">
        <v>91</v>
      </c>
      <c r="J148" s="106"/>
      <c r="K148" s="247"/>
      <c r="L148" s="248"/>
      <c r="M148" s="195"/>
      <c r="N148" s="634"/>
      <c r="O148" s="635"/>
      <c r="P148" s="195"/>
      <c r="Q148" s="109"/>
      <c r="R148" s="109"/>
      <c r="S148" s="201"/>
      <c r="T148" s="11"/>
      <c r="U148" s="11"/>
      <c r="V148" s="30"/>
      <c r="W148" s="11"/>
      <c r="X148" s="11"/>
      <c r="Y148" s="30"/>
      <c r="Z148" s="11"/>
      <c r="AA148" s="42">
        <v>0.23096064814814818</v>
      </c>
      <c r="AB148" s="11">
        <v>136</v>
      </c>
      <c r="AC148" s="195">
        <f>AB148/258*70</f>
        <v>36.89922480620155</v>
      </c>
      <c r="AD148" s="457">
        <f>M148+P148+S148+AC148</f>
        <v>36.89922480620155</v>
      </c>
      <c r="AE148" s="568"/>
    </row>
    <row r="149" spans="1:31" ht="15" customHeight="1">
      <c r="A149" s="915">
        <v>61</v>
      </c>
      <c r="B149" s="663" t="s">
        <v>805</v>
      </c>
      <c r="C149" s="911" t="s">
        <v>12</v>
      </c>
      <c r="D149" s="791">
        <v>36191</v>
      </c>
      <c r="E149" s="677" t="s">
        <v>94</v>
      </c>
      <c r="F149" s="629" t="s">
        <v>807</v>
      </c>
      <c r="G149" s="758" t="s">
        <v>102</v>
      </c>
      <c r="H149" s="761"/>
      <c r="I149" s="774" t="s">
        <v>801</v>
      </c>
      <c r="J149" s="636"/>
      <c r="K149" s="311"/>
      <c r="L149" s="406"/>
      <c r="M149" s="206"/>
      <c r="N149" s="637"/>
      <c r="O149" s="638"/>
      <c r="P149" s="206"/>
      <c r="Q149" s="450"/>
      <c r="R149" s="450"/>
      <c r="S149" s="210"/>
      <c r="T149" s="231"/>
      <c r="U149" s="231"/>
      <c r="V149" s="241"/>
      <c r="W149" s="231"/>
      <c r="X149" s="231"/>
      <c r="Y149" s="241"/>
      <c r="Z149" s="231"/>
      <c r="AA149" s="230">
        <v>0.24228009259259262</v>
      </c>
      <c r="AB149" s="231">
        <v>136</v>
      </c>
      <c r="AC149" s="191">
        <f>AB149/258*70</f>
        <v>36.89922480620155</v>
      </c>
      <c r="AD149" s="429">
        <f>M149+P149+S149+AC149</f>
        <v>36.89922480620155</v>
      </c>
      <c r="AE149" s="644">
        <v>61</v>
      </c>
    </row>
    <row r="150" spans="1:31" ht="15" customHeight="1" thickBot="1">
      <c r="A150" s="916"/>
      <c r="B150" s="393" t="s">
        <v>806</v>
      </c>
      <c r="C150" s="908" t="s">
        <v>12</v>
      </c>
      <c r="D150" s="792">
        <v>37141</v>
      </c>
      <c r="E150" s="800" t="s">
        <v>94</v>
      </c>
      <c r="F150" s="630"/>
      <c r="G150" s="768" t="s">
        <v>102</v>
      </c>
      <c r="H150" s="737"/>
      <c r="I150" s="782" t="s">
        <v>801</v>
      </c>
      <c r="J150" s="628"/>
      <c r="K150" s="258"/>
      <c r="L150" s="259"/>
      <c r="M150" s="193"/>
      <c r="N150" s="631"/>
      <c r="O150" s="632"/>
      <c r="P150" s="193"/>
      <c r="Q150" s="98"/>
      <c r="R150" s="98"/>
      <c r="S150" s="203"/>
      <c r="T150" s="36"/>
      <c r="U150" s="36"/>
      <c r="V150" s="29"/>
      <c r="W150" s="36"/>
      <c r="X150" s="36"/>
      <c r="Y150" s="29"/>
      <c r="Z150" s="36"/>
      <c r="AA150" s="35">
        <v>0.24228009259259262</v>
      </c>
      <c r="AB150" s="36">
        <v>136</v>
      </c>
      <c r="AC150" s="193">
        <f>AB150/258*70</f>
        <v>36.89922480620155</v>
      </c>
      <c r="AD150" s="430">
        <f>M150+P150+S150+AC150</f>
        <v>36.89922480620155</v>
      </c>
      <c r="AE150" s="645"/>
    </row>
    <row r="151" spans="1:31" ht="15" customHeight="1">
      <c r="A151" s="917">
        <v>62</v>
      </c>
      <c r="B151" s="668" t="s">
        <v>143</v>
      </c>
      <c r="C151" s="906" t="s">
        <v>12</v>
      </c>
      <c r="D151" s="680">
        <v>27701</v>
      </c>
      <c r="E151" s="681" t="s">
        <v>26</v>
      </c>
      <c r="F151" s="531" t="s">
        <v>808</v>
      </c>
      <c r="G151" s="689"/>
      <c r="H151" s="716"/>
      <c r="I151" s="689" t="s">
        <v>71</v>
      </c>
      <c r="J151" s="617"/>
      <c r="K151" s="261"/>
      <c r="L151" s="262"/>
      <c r="M151" s="263"/>
      <c r="N151" s="619"/>
      <c r="O151" s="620"/>
      <c r="P151" s="263"/>
      <c r="Q151" s="271"/>
      <c r="R151" s="271"/>
      <c r="S151" s="265"/>
      <c r="T151" s="238"/>
      <c r="U151" s="238"/>
      <c r="V151" s="243"/>
      <c r="W151" s="238"/>
      <c r="X151" s="238"/>
      <c r="Y151" s="243"/>
      <c r="Z151" s="238"/>
      <c r="AA151" s="237">
        <v>0.24503472222222222</v>
      </c>
      <c r="AB151" s="238">
        <v>133</v>
      </c>
      <c r="AC151" s="194">
        <f>AB151/258*70</f>
        <v>36.08527131782946</v>
      </c>
      <c r="AD151" s="454">
        <f>M151+P151+S151+AC151</f>
        <v>36.08527131782946</v>
      </c>
      <c r="AE151" s="568">
        <v>62</v>
      </c>
    </row>
    <row r="152" spans="1:31" ht="15" customHeight="1" thickBot="1">
      <c r="A152" s="917"/>
      <c r="B152" s="921" t="s">
        <v>199</v>
      </c>
      <c r="C152" s="934" t="s">
        <v>96</v>
      </c>
      <c r="D152" s="678">
        <v>30599</v>
      </c>
      <c r="E152" s="679" t="s">
        <v>26</v>
      </c>
      <c r="F152" s="531"/>
      <c r="G152" s="778"/>
      <c r="H152" s="743"/>
      <c r="I152" s="781"/>
      <c r="J152" s="617"/>
      <c r="K152" s="247"/>
      <c r="L152" s="248"/>
      <c r="M152" s="195"/>
      <c r="N152" s="634"/>
      <c r="O152" s="635"/>
      <c r="P152" s="195"/>
      <c r="Q152" s="109"/>
      <c r="R152" s="109"/>
      <c r="S152" s="201"/>
      <c r="T152" s="11"/>
      <c r="U152" s="11"/>
      <c r="V152" s="30"/>
      <c r="W152" s="11"/>
      <c r="X152" s="11"/>
      <c r="Y152" s="30"/>
      <c r="Z152" s="11"/>
      <c r="AA152" s="42">
        <v>0.24503472222222222</v>
      </c>
      <c r="AB152" s="11">
        <v>133</v>
      </c>
      <c r="AC152" s="195">
        <f>AB152/258*70</f>
        <v>36.08527131782946</v>
      </c>
      <c r="AD152" s="457">
        <f>M152+P152+S152+AC152</f>
        <v>36.08527131782946</v>
      </c>
      <c r="AE152" s="568"/>
    </row>
    <row r="153" spans="1:31" ht="15" customHeight="1">
      <c r="A153" s="915">
        <v>63</v>
      </c>
      <c r="B153" s="666" t="s">
        <v>114</v>
      </c>
      <c r="C153" s="899" t="s">
        <v>12</v>
      </c>
      <c r="D153" s="669">
        <v>27629</v>
      </c>
      <c r="E153" s="670" t="s">
        <v>14</v>
      </c>
      <c r="F153" s="529" t="s">
        <v>607</v>
      </c>
      <c r="G153" s="713" t="s">
        <v>56</v>
      </c>
      <c r="H153" s="717"/>
      <c r="I153" s="735" t="s">
        <v>91</v>
      </c>
      <c r="J153" s="119"/>
      <c r="K153" s="256">
        <v>0.24625</v>
      </c>
      <c r="L153" s="257">
        <v>125</v>
      </c>
      <c r="M153" s="191">
        <f>L153/248*70</f>
        <v>35.28225806451613</v>
      </c>
      <c r="N153" s="250"/>
      <c r="O153" s="137"/>
      <c r="P153" s="202"/>
      <c r="Q153" s="82"/>
      <c r="R153" s="121"/>
      <c r="S153" s="191"/>
      <c r="T153" s="34"/>
      <c r="U153" s="34"/>
      <c r="V153" s="26"/>
      <c r="W153" s="33"/>
      <c r="X153" s="34"/>
      <c r="Y153" s="25"/>
      <c r="Z153" s="34"/>
      <c r="AA153" s="34"/>
      <c r="AB153" s="34"/>
      <c r="AC153" s="191"/>
      <c r="AD153" s="429">
        <f>M153+P153+S153+AC153</f>
        <v>35.28225806451613</v>
      </c>
      <c r="AE153" s="644">
        <v>63</v>
      </c>
    </row>
    <row r="154" spans="1:31" ht="15" customHeight="1" thickBot="1">
      <c r="A154" s="916"/>
      <c r="B154" s="667" t="s">
        <v>132</v>
      </c>
      <c r="C154" s="900" t="s">
        <v>12</v>
      </c>
      <c r="D154" s="671">
        <v>27579</v>
      </c>
      <c r="E154" s="672" t="s">
        <v>14</v>
      </c>
      <c r="F154" s="530"/>
      <c r="G154" s="736" t="s">
        <v>56</v>
      </c>
      <c r="H154" s="400"/>
      <c r="I154" s="738" t="s">
        <v>608</v>
      </c>
      <c r="J154" s="101"/>
      <c r="K154" s="258">
        <v>0.24625</v>
      </c>
      <c r="L154" s="259">
        <v>125</v>
      </c>
      <c r="M154" s="193">
        <f>L154/248*70</f>
        <v>35.28225806451613</v>
      </c>
      <c r="N154" s="147"/>
      <c r="O154" s="147"/>
      <c r="P154" s="203"/>
      <c r="Q154" s="98"/>
      <c r="R154" s="98"/>
      <c r="S154" s="203"/>
      <c r="T154" s="36"/>
      <c r="U154" s="36"/>
      <c r="V154" s="29"/>
      <c r="W154" s="35"/>
      <c r="X154" s="36"/>
      <c r="Y154" s="28"/>
      <c r="Z154" s="36"/>
      <c r="AA154" s="36"/>
      <c r="AB154" s="36"/>
      <c r="AC154" s="193"/>
      <c r="AD154" s="430">
        <f>M154+P154+S154+AC154</f>
        <v>35.28225806451613</v>
      </c>
      <c r="AE154" s="645"/>
    </row>
    <row r="155" spans="1:31" ht="27" customHeight="1" thickBot="1">
      <c r="A155" s="917">
        <v>64</v>
      </c>
      <c r="B155" s="918" t="s">
        <v>809</v>
      </c>
      <c r="C155" s="906" t="s">
        <v>33</v>
      </c>
      <c r="D155" s="787">
        <v>33011</v>
      </c>
      <c r="E155" s="682" t="s">
        <v>105</v>
      </c>
      <c r="F155" s="595" t="s">
        <v>810</v>
      </c>
      <c r="G155" s="783" t="s">
        <v>314</v>
      </c>
      <c r="H155" s="832"/>
      <c r="I155" s="935" t="s">
        <v>178</v>
      </c>
      <c r="J155" s="436"/>
      <c r="K155" s="261"/>
      <c r="L155" s="262"/>
      <c r="M155" s="263"/>
      <c r="N155" s="460"/>
      <c r="O155" s="460"/>
      <c r="P155" s="265"/>
      <c r="Q155" s="271"/>
      <c r="R155" s="271"/>
      <c r="S155" s="265"/>
      <c r="T155" s="238"/>
      <c r="U155" s="238"/>
      <c r="V155" s="243"/>
      <c r="W155" s="237"/>
      <c r="X155" s="238"/>
      <c r="Y155" s="603"/>
      <c r="Z155" s="238"/>
      <c r="AA155" s="237">
        <v>0.24131944444444445</v>
      </c>
      <c r="AB155" s="238">
        <v>129</v>
      </c>
      <c r="AC155" s="194">
        <f>AB155/258*70</f>
        <v>35</v>
      </c>
      <c r="AD155" s="454">
        <f>M155+P155+S155+AC155</f>
        <v>35</v>
      </c>
      <c r="AE155" s="568">
        <v>64</v>
      </c>
    </row>
    <row r="156" spans="1:31" ht="25.5" customHeight="1" thickBot="1">
      <c r="A156" s="917"/>
      <c r="B156" s="921" t="s">
        <v>811</v>
      </c>
      <c r="C156" s="936" t="s">
        <v>33</v>
      </c>
      <c r="D156" s="678">
        <v>33775</v>
      </c>
      <c r="E156" s="931" t="s">
        <v>105</v>
      </c>
      <c r="F156" s="595"/>
      <c r="G156" s="937" t="s">
        <v>314</v>
      </c>
      <c r="H156" s="766"/>
      <c r="I156" s="744" t="s">
        <v>178</v>
      </c>
      <c r="J156" s="76"/>
      <c r="K156" s="247"/>
      <c r="L156" s="248"/>
      <c r="M156" s="195"/>
      <c r="N156" s="415"/>
      <c r="O156" s="415"/>
      <c r="P156" s="201"/>
      <c r="Q156" s="109"/>
      <c r="R156" s="109"/>
      <c r="S156" s="201"/>
      <c r="T156" s="11"/>
      <c r="U156" s="11"/>
      <c r="V156" s="30"/>
      <c r="W156" s="42"/>
      <c r="X156" s="11"/>
      <c r="Y156" s="31"/>
      <c r="Z156" s="11"/>
      <c r="AA156" s="42">
        <v>0.24131944444444445</v>
      </c>
      <c r="AB156" s="11">
        <v>129</v>
      </c>
      <c r="AC156" s="195">
        <f>AB156/258*70</f>
        <v>35</v>
      </c>
      <c r="AD156" s="457">
        <f>M156+P156+S156+AC156</f>
        <v>35</v>
      </c>
      <c r="AE156" s="568"/>
    </row>
    <row r="157" spans="1:31" ht="15" customHeight="1">
      <c r="A157" s="915">
        <v>65</v>
      </c>
      <c r="B157" s="666" t="s">
        <v>301</v>
      </c>
      <c r="C157" s="899" t="s">
        <v>96</v>
      </c>
      <c r="D157" s="669">
        <v>38439</v>
      </c>
      <c r="E157" s="670" t="s">
        <v>19</v>
      </c>
      <c r="F157" s="529" t="s">
        <v>300</v>
      </c>
      <c r="G157" s="713" t="s">
        <v>20</v>
      </c>
      <c r="H157" s="753"/>
      <c r="I157" s="735" t="s">
        <v>444</v>
      </c>
      <c r="J157" s="52"/>
      <c r="K157" s="256">
        <v>0.228738</v>
      </c>
      <c r="L157" s="257">
        <v>123</v>
      </c>
      <c r="M157" s="191">
        <f>L157/248*70</f>
        <v>34.71774193548387</v>
      </c>
      <c r="N157" s="137"/>
      <c r="O157" s="137"/>
      <c r="P157" s="202"/>
      <c r="Q157" s="49"/>
      <c r="R157" s="49"/>
      <c r="S157" s="202"/>
      <c r="T157" s="34"/>
      <c r="U157" s="34"/>
      <c r="V157" s="26"/>
      <c r="W157" s="33"/>
      <c r="X157" s="34"/>
      <c r="Y157" s="25"/>
      <c r="Z157" s="34"/>
      <c r="AA157" s="34"/>
      <c r="AB157" s="34"/>
      <c r="AC157" s="191"/>
      <c r="AD157" s="429">
        <f>M157+P157+S157+AC157</f>
        <v>34.71774193548387</v>
      </c>
      <c r="AE157" s="644">
        <v>65</v>
      </c>
    </row>
    <row r="158" spans="1:31" ht="15" customHeight="1">
      <c r="A158" s="917"/>
      <c r="B158" s="394" t="s">
        <v>303</v>
      </c>
      <c r="C158" s="903" t="s">
        <v>33</v>
      </c>
      <c r="D158" s="673">
        <v>38382</v>
      </c>
      <c r="E158" s="674" t="s">
        <v>19</v>
      </c>
      <c r="F158" s="531"/>
      <c r="G158" s="745" t="s">
        <v>20</v>
      </c>
      <c r="H158" s="775"/>
      <c r="I158" s="746" t="s">
        <v>444</v>
      </c>
      <c r="J158" s="59"/>
      <c r="K158" s="309">
        <v>0.228738</v>
      </c>
      <c r="L158" s="345">
        <v>123</v>
      </c>
      <c r="M158" s="192">
        <f>L158/248*70</f>
        <v>34.71774193548387</v>
      </c>
      <c r="N158" s="79"/>
      <c r="O158" s="79"/>
      <c r="P158" s="208"/>
      <c r="Q158" s="56"/>
      <c r="R158" s="56"/>
      <c r="S158" s="208"/>
      <c r="T158" s="9"/>
      <c r="U158" s="9"/>
      <c r="V158" s="19"/>
      <c r="W158" s="20"/>
      <c r="X158" s="9"/>
      <c r="Y158" s="17"/>
      <c r="Z158" s="9"/>
      <c r="AA158" s="9"/>
      <c r="AB158" s="9"/>
      <c r="AC158" s="192"/>
      <c r="AD158" s="452">
        <f>M158+P158+S158+AC158</f>
        <v>34.71774193548387</v>
      </c>
      <c r="AE158" s="568"/>
    </row>
    <row r="159" spans="1:31" ht="15" customHeight="1" thickBot="1">
      <c r="A159" s="916"/>
      <c r="B159" s="667" t="s">
        <v>58</v>
      </c>
      <c r="C159" s="900" t="s">
        <v>12</v>
      </c>
      <c r="D159" s="671">
        <v>37261</v>
      </c>
      <c r="E159" s="672" t="s">
        <v>19</v>
      </c>
      <c r="F159" s="530"/>
      <c r="G159" s="736" t="s">
        <v>20</v>
      </c>
      <c r="H159" s="737"/>
      <c r="I159" s="738" t="s">
        <v>36</v>
      </c>
      <c r="J159" s="92"/>
      <c r="K159" s="258">
        <v>0.228738</v>
      </c>
      <c r="L159" s="259">
        <v>123</v>
      </c>
      <c r="M159" s="193">
        <f>L159/248*70</f>
        <v>34.71774193548387</v>
      </c>
      <c r="N159" s="131"/>
      <c r="O159" s="143"/>
      <c r="P159" s="193"/>
      <c r="Q159" s="98"/>
      <c r="R159" s="98"/>
      <c r="S159" s="203"/>
      <c r="T159" s="36"/>
      <c r="U159" s="36"/>
      <c r="V159" s="29"/>
      <c r="W159" s="36"/>
      <c r="X159" s="36"/>
      <c r="Y159" s="29"/>
      <c r="Z159" s="36"/>
      <c r="AA159" s="36"/>
      <c r="AB159" s="36"/>
      <c r="AC159" s="209"/>
      <c r="AD159" s="453">
        <f>M159+P159+S159+AC159</f>
        <v>34.71774193548387</v>
      </c>
      <c r="AE159" s="645"/>
    </row>
    <row r="160" spans="1:31" ht="15" customHeight="1">
      <c r="A160" s="917">
        <v>66</v>
      </c>
      <c r="B160" s="668" t="s">
        <v>612</v>
      </c>
      <c r="C160" s="901" t="s">
        <v>96</v>
      </c>
      <c r="D160" s="787">
        <v>36517</v>
      </c>
      <c r="E160" s="788" t="s">
        <v>105</v>
      </c>
      <c r="F160" s="531" t="s">
        <v>613</v>
      </c>
      <c r="G160" s="739" t="s">
        <v>614</v>
      </c>
      <c r="H160" s="740"/>
      <c r="I160" s="741" t="s">
        <v>106</v>
      </c>
      <c r="J160" s="75"/>
      <c r="K160" s="310">
        <v>0.244861</v>
      </c>
      <c r="L160" s="350">
        <v>120</v>
      </c>
      <c r="M160" s="194">
        <f>L160/248*70</f>
        <v>33.87096774193549</v>
      </c>
      <c r="N160" s="112"/>
      <c r="O160" s="167"/>
      <c r="P160" s="194"/>
      <c r="Q160" s="88"/>
      <c r="R160" s="88"/>
      <c r="S160" s="204"/>
      <c r="T160" s="10"/>
      <c r="U160" s="10"/>
      <c r="V160" s="23"/>
      <c r="W160" s="10"/>
      <c r="X160" s="10"/>
      <c r="Y160" s="23"/>
      <c r="Z160" s="10"/>
      <c r="AA160" s="10"/>
      <c r="AB160" s="10"/>
      <c r="AC160" s="194"/>
      <c r="AD160" s="454">
        <f>M160+P160+S160+AC160</f>
        <v>33.87096774193549</v>
      </c>
      <c r="AE160" s="568">
        <v>66</v>
      </c>
    </row>
    <row r="161" spans="1:31" ht="15" customHeight="1">
      <c r="A161" s="917"/>
      <c r="B161" s="394" t="s">
        <v>615</v>
      </c>
      <c r="C161" s="903" t="s">
        <v>33</v>
      </c>
      <c r="D161" s="673">
        <v>36308</v>
      </c>
      <c r="E161" s="674" t="s">
        <v>105</v>
      </c>
      <c r="F161" s="531"/>
      <c r="G161" s="745" t="s">
        <v>614</v>
      </c>
      <c r="H161" s="775"/>
      <c r="I161" s="746" t="s">
        <v>106</v>
      </c>
      <c r="J161" s="59"/>
      <c r="K161" s="309">
        <v>0.244861</v>
      </c>
      <c r="L161" s="345">
        <v>120</v>
      </c>
      <c r="M161" s="192">
        <f>L161/248*70</f>
        <v>33.87096774193549</v>
      </c>
      <c r="N161" s="79"/>
      <c r="O161" s="79"/>
      <c r="P161" s="208"/>
      <c r="Q161" s="56"/>
      <c r="R161" s="56"/>
      <c r="S161" s="208"/>
      <c r="T161" s="9"/>
      <c r="U161" s="9"/>
      <c r="V161" s="19"/>
      <c r="W161" s="20"/>
      <c r="X161" s="9"/>
      <c r="Y161" s="17"/>
      <c r="Z161" s="9"/>
      <c r="AA161" s="9"/>
      <c r="AB161" s="9"/>
      <c r="AC161" s="192"/>
      <c r="AD161" s="452">
        <f>M161+P161+S161+AC161</f>
        <v>33.87096774193549</v>
      </c>
      <c r="AE161" s="568"/>
    </row>
    <row r="162" spans="1:31" ht="15" customHeight="1" thickBot="1">
      <c r="A162" s="917"/>
      <c r="B162" s="665" t="s">
        <v>616</v>
      </c>
      <c r="C162" s="902" t="s">
        <v>12</v>
      </c>
      <c r="D162" s="678">
        <v>19535</v>
      </c>
      <c r="E162" s="679" t="s">
        <v>105</v>
      </c>
      <c r="F162" s="531"/>
      <c r="G162" s="742" t="s">
        <v>614</v>
      </c>
      <c r="H162" s="766"/>
      <c r="I162" s="744" t="s">
        <v>91</v>
      </c>
      <c r="J162" s="76"/>
      <c r="K162" s="247">
        <v>0.244861</v>
      </c>
      <c r="L162" s="248">
        <v>120</v>
      </c>
      <c r="M162" s="195">
        <f>L162/248*70</f>
        <v>33.87096774193549</v>
      </c>
      <c r="N162" s="85"/>
      <c r="O162" s="85"/>
      <c r="P162" s="201"/>
      <c r="Q162" s="109"/>
      <c r="R162" s="109"/>
      <c r="S162" s="201"/>
      <c r="T162" s="11"/>
      <c r="U162" s="11"/>
      <c r="V162" s="30"/>
      <c r="W162" s="42"/>
      <c r="X162" s="11"/>
      <c r="Y162" s="31"/>
      <c r="Z162" s="11"/>
      <c r="AA162" s="11"/>
      <c r="AB162" s="11"/>
      <c r="AC162" s="263"/>
      <c r="AD162" s="433">
        <f>M162+P162+S162+AC162</f>
        <v>33.87096774193549</v>
      </c>
      <c r="AE162" s="568"/>
    </row>
    <row r="163" spans="1:31" ht="15" customHeight="1">
      <c r="A163" s="915">
        <v>67</v>
      </c>
      <c r="B163" s="663" t="s">
        <v>812</v>
      </c>
      <c r="C163" s="907" t="s">
        <v>109</v>
      </c>
      <c r="D163" s="669">
        <v>34433</v>
      </c>
      <c r="E163" s="670" t="s">
        <v>26</v>
      </c>
      <c r="F163" s="641" t="s">
        <v>459</v>
      </c>
      <c r="G163" s="401"/>
      <c r="H163" s="767"/>
      <c r="I163" s="713" t="s">
        <v>455</v>
      </c>
      <c r="J163" s="441"/>
      <c r="K163" s="311"/>
      <c r="L163" s="406"/>
      <c r="M163" s="206"/>
      <c r="N163" s="174"/>
      <c r="O163" s="174"/>
      <c r="P163" s="210"/>
      <c r="Q163" s="450"/>
      <c r="R163" s="450"/>
      <c r="S163" s="210"/>
      <c r="T163" s="231"/>
      <c r="U163" s="231"/>
      <c r="V163" s="241"/>
      <c r="W163" s="230"/>
      <c r="X163" s="231"/>
      <c r="Y163" s="604"/>
      <c r="Z163" s="231"/>
      <c r="AA163" s="230">
        <v>0.2660300925925926</v>
      </c>
      <c r="AB163" s="231">
        <v>125</v>
      </c>
      <c r="AC163" s="191">
        <f>AB163/258*70</f>
        <v>33.91472868217054</v>
      </c>
      <c r="AD163" s="429">
        <f>M163+P163+S163+AC163</f>
        <v>33.91472868217054</v>
      </c>
      <c r="AE163" s="644">
        <v>66</v>
      </c>
    </row>
    <row r="164" spans="1:31" ht="15" customHeight="1">
      <c r="A164" s="917"/>
      <c r="B164" s="394" t="s">
        <v>206</v>
      </c>
      <c r="C164" s="901" t="s">
        <v>12</v>
      </c>
      <c r="D164" s="787">
        <v>33556</v>
      </c>
      <c r="E164" s="788" t="s">
        <v>26</v>
      </c>
      <c r="F164" s="639"/>
      <c r="G164" s="720"/>
      <c r="H164" s="751"/>
      <c r="I164" s="739" t="s">
        <v>455</v>
      </c>
      <c r="J164" s="436"/>
      <c r="K164" s="309"/>
      <c r="L164" s="345"/>
      <c r="M164" s="192"/>
      <c r="N164" s="56"/>
      <c r="O164" s="56"/>
      <c r="P164" s="208"/>
      <c r="Q164" s="56"/>
      <c r="R164" s="56"/>
      <c r="S164" s="208"/>
      <c r="T164" s="9"/>
      <c r="U164" s="9"/>
      <c r="V164" s="19"/>
      <c r="W164" s="20"/>
      <c r="X164" s="9"/>
      <c r="Y164" s="17"/>
      <c r="Z164" s="9"/>
      <c r="AA164" s="20">
        <v>0.2660300925925926</v>
      </c>
      <c r="AB164" s="9">
        <v>125</v>
      </c>
      <c r="AC164" s="192">
        <f>AB164/258*70</f>
        <v>33.91472868217054</v>
      </c>
      <c r="AD164" s="452">
        <f>M164+P164+S164+AC164</f>
        <v>33.91472868217054</v>
      </c>
      <c r="AE164" s="568"/>
    </row>
    <row r="165" spans="1:31" ht="15" customHeight="1" thickBot="1">
      <c r="A165" s="916"/>
      <c r="B165" s="667" t="s">
        <v>209</v>
      </c>
      <c r="C165" s="900" t="s">
        <v>33</v>
      </c>
      <c r="D165" s="671">
        <v>32330</v>
      </c>
      <c r="E165" s="672" t="s">
        <v>26</v>
      </c>
      <c r="F165" s="640"/>
      <c r="G165" s="785"/>
      <c r="H165" s="718"/>
      <c r="I165" s="736" t="s">
        <v>455</v>
      </c>
      <c r="J165" s="606"/>
      <c r="K165" s="621"/>
      <c r="L165" s="622"/>
      <c r="M165" s="209"/>
      <c r="N165" s="461"/>
      <c r="O165" s="461"/>
      <c r="P165" s="205"/>
      <c r="Q165" s="451"/>
      <c r="R165" s="451"/>
      <c r="S165" s="205"/>
      <c r="T165" s="228"/>
      <c r="U165" s="228"/>
      <c r="V165" s="240"/>
      <c r="W165" s="227"/>
      <c r="X165" s="228"/>
      <c r="Y165" s="607"/>
      <c r="Z165" s="228"/>
      <c r="AA165" s="227">
        <v>0.2660300925925926</v>
      </c>
      <c r="AB165" s="228">
        <v>125</v>
      </c>
      <c r="AC165" s="209">
        <f>AB165/258*70</f>
        <v>33.91472868217054</v>
      </c>
      <c r="AD165" s="453">
        <f>M165+P165+S165+AC165</f>
        <v>33.91472868217054</v>
      </c>
      <c r="AE165" s="645"/>
    </row>
    <row r="166" spans="1:31" ht="15" customHeight="1">
      <c r="A166" s="917">
        <v>68</v>
      </c>
      <c r="B166" s="668" t="s">
        <v>617</v>
      </c>
      <c r="C166" s="901" t="s">
        <v>33</v>
      </c>
      <c r="D166" s="787">
        <v>30743</v>
      </c>
      <c r="E166" s="788" t="s">
        <v>94</v>
      </c>
      <c r="F166" s="531" t="s">
        <v>618</v>
      </c>
      <c r="G166" s="739" t="s">
        <v>102</v>
      </c>
      <c r="H166" s="751"/>
      <c r="I166" s="739" t="s">
        <v>619</v>
      </c>
      <c r="J166" s="110"/>
      <c r="K166" s="88"/>
      <c r="L166" s="88"/>
      <c r="M166" s="204"/>
      <c r="N166" s="307">
        <v>0.427153</v>
      </c>
      <c r="O166" s="352">
        <v>118</v>
      </c>
      <c r="P166" s="194">
        <f>O166/280*80</f>
        <v>33.714285714285715</v>
      </c>
      <c r="Q166" s="103"/>
      <c r="R166" s="152"/>
      <c r="S166" s="194"/>
      <c r="T166" s="10"/>
      <c r="U166" s="10"/>
      <c r="V166" s="23"/>
      <c r="W166" s="10"/>
      <c r="X166" s="10"/>
      <c r="Y166" s="23"/>
      <c r="Z166" s="10"/>
      <c r="AA166" s="10"/>
      <c r="AB166" s="10"/>
      <c r="AC166" s="194"/>
      <c r="AD166" s="454">
        <f aca="true" t="shared" si="18" ref="AD166:AD172">M166+P166+S166+AC166</f>
        <v>33.714285714285715</v>
      </c>
      <c r="AE166" s="568">
        <v>68</v>
      </c>
    </row>
    <row r="167" spans="1:31" ht="15" customHeight="1" thickBot="1">
      <c r="A167" s="917"/>
      <c r="B167" s="665" t="s">
        <v>620</v>
      </c>
      <c r="C167" s="902" t="s">
        <v>96</v>
      </c>
      <c r="D167" s="678">
        <v>27514</v>
      </c>
      <c r="E167" s="679" t="s">
        <v>110</v>
      </c>
      <c r="F167" s="531"/>
      <c r="G167" s="742" t="s">
        <v>102</v>
      </c>
      <c r="H167" s="747"/>
      <c r="I167" s="742" t="s">
        <v>91</v>
      </c>
      <c r="J167" s="68"/>
      <c r="K167" s="109"/>
      <c r="L167" s="109"/>
      <c r="M167" s="201"/>
      <c r="N167" s="308">
        <v>0.427153</v>
      </c>
      <c r="O167" s="353">
        <v>118</v>
      </c>
      <c r="P167" s="195">
        <f>O167/280*80</f>
        <v>33.714285714285715</v>
      </c>
      <c r="Q167" s="70"/>
      <c r="R167" s="72"/>
      <c r="S167" s="195"/>
      <c r="T167" s="11"/>
      <c r="U167" s="11"/>
      <c r="V167" s="30"/>
      <c r="W167" s="11"/>
      <c r="X167" s="11"/>
      <c r="Y167" s="30"/>
      <c r="Z167" s="11"/>
      <c r="AA167" s="11"/>
      <c r="AB167" s="11"/>
      <c r="AC167" s="195"/>
      <c r="AD167" s="457">
        <f t="shared" si="18"/>
        <v>33.714285714285715</v>
      </c>
      <c r="AE167" s="568"/>
    </row>
    <row r="168" spans="1:31" ht="25.5" customHeight="1">
      <c r="A168" s="915">
        <v>69</v>
      </c>
      <c r="B168" s="666" t="s">
        <v>140</v>
      </c>
      <c r="C168" s="904" t="s">
        <v>96</v>
      </c>
      <c r="D168" s="789">
        <v>17789</v>
      </c>
      <c r="E168" s="790" t="s">
        <v>26</v>
      </c>
      <c r="F168" s="534" t="s">
        <v>621</v>
      </c>
      <c r="G168" s="758" t="s">
        <v>307</v>
      </c>
      <c r="H168" s="757"/>
      <c r="I168" s="758" t="s">
        <v>646</v>
      </c>
      <c r="J168" s="458"/>
      <c r="K168" s="311">
        <v>0.242801</v>
      </c>
      <c r="L168" s="406">
        <v>119</v>
      </c>
      <c r="M168" s="206">
        <f>L168/248*70</f>
        <v>33.58870967741936</v>
      </c>
      <c r="N168" s="609"/>
      <c r="O168" s="174"/>
      <c r="P168" s="210"/>
      <c r="Q168" s="176"/>
      <c r="R168" s="611"/>
      <c r="S168" s="191"/>
      <c r="T168" s="34"/>
      <c r="U168" s="34"/>
      <c r="V168" s="26"/>
      <c r="W168" s="34"/>
      <c r="X168" s="34"/>
      <c r="Y168" s="26"/>
      <c r="Z168" s="34"/>
      <c r="AA168" s="34"/>
      <c r="AB168" s="34"/>
      <c r="AC168" s="191"/>
      <c r="AD168" s="429">
        <f t="shared" si="18"/>
        <v>33.58870967741936</v>
      </c>
      <c r="AE168" s="644">
        <v>69</v>
      </c>
    </row>
    <row r="169" spans="1:31" ht="15" customHeight="1" thickBot="1">
      <c r="A169" s="916"/>
      <c r="B169" s="667" t="s">
        <v>611</v>
      </c>
      <c r="C169" s="908" t="s">
        <v>12</v>
      </c>
      <c r="D169" s="792">
        <v>18620</v>
      </c>
      <c r="E169" s="800" t="s">
        <v>21</v>
      </c>
      <c r="F169" s="535"/>
      <c r="G169" s="403" t="s">
        <v>87</v>
      </c>
      <c r="H169" s="718"/>
      <c r="I169" s="400" t="s">
        <v>82</v>
      </c>
      <c r="J169" s="122"/>
      <c r="K169" s="258">
        <v>0.242801</v>
      </c>
      <c r="L169" s="259">
        <v>119</v>
      </c>
      <c r="M169" s="193">
        <f>L169/248*70</f>
        <v>33.58870967741936</v>
      </c>
      <c r="N169" s="97"/>
      <c r="O169" s="98"/>
      <c r="P169" s="203"/>
      <c r="Q169" s="114"/>
      <c r="R169" s="97"/>
      <c r="S169" s="193"/>
      <c r="T169" s="36"/>
      <c r="U169" s="36"/>
      <c r="V169" s="29"/>
      <c r="W169" s="36"/>
      <c r="X169" s="36"/>
      <c r="Y169" s="29"/>
      <c r="Z169" s="36"/>
      <c r="AA169" s="36"/>
      <c r="AB169" s="36"/>
      <c r="AC169" s="193"/>
      <c r="AD169" s="430">
        <f t="shared" si="18"/>
        <v>33.58870967741936</v>
      </c>
      <c r="AE169" s="645"/>
    </row>
    <row r="170" spans="1:31" ht="15" customHeight="1">
      <c r="A170" s="917">
        <v>70</v>
      </c>
      <c r="B170" s="668" t="s">
        <v>74</v>
      </c>
      <c r="C170" s="913" t="s">
        <v>24</v>
      </c>
      <c r="D170" s="799">
        <v>30280</v>
      </c>
      <c r="E170" s="682" t="s">
        <v>26</v>
      </c>
      <c r="F170" s="543" t="s">
        <v>73</v>
      </c>
      <c r="G170" s="783"/>
      <c r="H170" s="751"/>
      <c r="I170" s="783"/>
      <c r="J170" s="110"/>
      <c r="K170" s="88"/>
      <c r="L170" s="88"/>
      <c r="M170" s="204"/>
      <c r="N170" s="310">
        <v>0.466528</v>
      </c>
      <c r="O170" s="350">
        <v>112</v>
      </c>
      <c r="P170" s="194">
        <f>O170/280*80</f>
        <v>32</v>
      </c>
      <c r="Q170" s="253"/>
      <c r="R170" s="152"/>
      <c r="S170" s="194"/>
      <c r="T170" s="10"/>
      <c r="U170" s="10"/>
      <c r="V170" s="23"/>
      <c r="W170" s="10"/>
      <c r="X170" s="10"/>
      <c r="Y170" s="23"/>
      <c r="Z170" s="10"/>
      <c r="AA170" s="10"/>
      <c r="AB170" s="10"/>
      <c r="AC170" s="194"/>
      <c r="AD170" s="454">
        <f t="shared" si="18"/>
        <v>32</v>
      </c>
      <c r="AE170" s="568">
        <v>70</v>
      </c>
    </row>
    <row r="171" spans="1:31" ht="15" customHeight="1">
      <c r="A171" s="917"/>
      <c r="B171" s="394" t="s">
        <v>72</v>
      </c>
      <c r="C171" s="905" t="s">
        <v>24</v>
      </c>
      <c r="D171" s="675">
        <v>31761</v>
      </c>
      <c r="E171" s="798" t="s">
        <v>26</v>
      </c>
      <c r="F171" s="543"/>
      <c r="G171" s="402"/>
      <c r="H171" s="720"/>
      <c r="I171" s="402"/>
      <c r="J171" s="59"/>
      <c r="K171" s="56"/>
      <c r="L171" s="56"/>
      <c r="M171" s="208"/>
      <c r="N171" s="309">
        <v>0.466528</v>
      </c>
      <c r="O171" s="345">
        <v>112</v>
      </c>
      <c r="P171" s="192">
        <f>O171/280*80</f>
        <v>32</v>
      </c>
      <c r="Q171" s="56"/>
      <c r="R171" s="56"/>
      <c r="S171" s="208"/>
      <c r="T171" s="9"/>
      <c r="U171" s="9"/>
      <c r="V171" s="19"/>
      <c r="W171" s="20"/>
      <c r="X171" s="9"/>
      <c r="Y171" s="17"/>
      <c r="Z171" s="9"/>
      <c r="AA171" s="9"/>
      <c r="AB171" s="9"/>
      <c r="AC171" s="192"/>
      <c r="AD171" s="452">
        <f t="shared" si="18"/>
        <v>32</v>
      </c>
      <c r="AE171" s="568"/>
    </row>
    <row r="172" spans="1:31" ht="15" customHeight="1" thickBot="1">
      <c r="A172" s="917"/>
      <c r="B172" s="665" t="s">
        <v>622</v>
      </c>
      <c r="C172" s="910" t="s">
        <v>33</v>
      </c>
      <c r="D172" s="794">
        <v>37257</v>
      </c>
      <c r="E172" s="683" t="s">
        <v>26</v>
      </c>
      <c r="F172" s="543"/>
      <c r="G172" s="786"/>
      <c r="H172" s="747"/>
      <c r="I172" s="786"/>
      <c r="J172" s="76"/>
      <c r="K172" s="109"/>
      <c r="L172" s="109"/>
      <c r="M172" s="201"/>
      <c r="N172" s="247">
        <v>0.466528</v>
      </c>
      <c r="O172" s="248">
        <v>112</v>
      </c>
      <c r="P172" s="195">
        <f>O172/280*80</f>
        <v>32</v>
      </c>
      <c r="Q172" s="109"/>
      <c r="R172" s="109"/>
      <c r="S172" s="201"/>
      <c r="T172" s="11"/>
      <c r="U172" s="11"/>
      <c r="V172" s="30"/>
      <c r="W172" s="42"/>
      <c r="X172" s="11"/>
      <c r="Y172" s="31"/>
      <c r="Z172" s="11"/>
      <c r="AA172" s="11"/>
      <c r="AB172" s="11"/>
      <c r="AC172" s="263"/>
      <c r="AD172" s="433">
        <f t="shared" si="18"/>
        <v>32</v>
      </c>
      <c r="AE172" s="568"/>
    </row>
    <row r="173" spans="1:31" ht="26.25" customHeight="1">
      <c r="A173" s="915">
        <v>71</v>
      </c>
      <c r="B173" s="666" t="s">
        <v>623</v>
      </c>
      <c r="C173" s="907" t="s">
        <v>96</v>
      </c>
      <c r="D173" s="791">
        <v>38289</v>
      </c>
      <c r="E173" s="677" t="s">
        <v>105</v>
      </c>
      <c r="F173" s="541" t="s">
        <v>624</v>
      </c>
      <c r="G173" s="401" t="s">
        <v>314</v>
      </c>
      <c r="H173" s="717"/>
      <c r="I173" s="401" t="s">
        <v>647</v>
      </c>
      <c r="J173" s="119"/>
      <c r="K173" s="256">
        <v>0.233414</v>
      </c>
      <c r="L173" s="257">
        <v>111</v>
      </c>
      <c r="M173" s="191">
        <f>L173/248*70</f>
        <v>31.33064516129032</v>
      </c>
      <c r="N173" s="121"/>
      <c r="O173" s="49"/>
      <c r="P173" s="202"/>
      <c r="Q173" s="82"/>
      <c r="R173" s="121"/>
      <c r="S173" s="191"/>
      <c r="T173" s="34"/>
      <c r="U173" s="34"/>
      <c r="V173" s="26"/>
      <c r="W173" s="34"/>
      <c r="X173" s="34"/>
      <c r="Y173" s="26"/>
      <c r="Z173" s="34"/>
      <c r="AA173" s="34"/>
      <c r="AB173" s="34"/>
      <c r="AC173" s="191"/>
      <c r="AD173" s="429">
        <f aca="true" t="shared" si="19" ref="AD173:AD183">M173+P173+S173+AC173</f>
        <v>31.33064516129032</v>
      </c>
      <c r="AE173" s="644">
        <v>71</v>
      </c>
    </row>
    <row r="174" spans="1:31" ht="25.5" customHeight="1" thickBot="1">
      <c r="A174" s="916"/>
      <c r="B174" s="667" t="s">
        <v>625</v>
      </c>
      <c r="C174" s="908" t="s">
        <v>12</v>
      </c>
      <c r="D174" s="792">
        <v>37096</v>
      </c>
      <c r="E174" s="800" t="s">
        <v>105</v>
      </c>
      <c r="F174" s="542"/>
      <c r="G174" s="403" t="s">
        <v>314</v>
      </c>
      <c r="H174" s="737"/>
      <c r="I174" s="403" t="s">
        <v>647</v>
      </c>
      <c r="J174" s="92"/>
      <c r="K174" s="258">
        <v>0.233414</v>
      </c>
      <c r="L174" s="259">
        <v>111</v>
      </c>
      <c r="M174" s="193">
        <f>L174/248*70</f>
        <v>31.33064516129032</v>
      </c>
      <c r="N174" s="114"/>
      <c r="O174" s="115"/>
      <c r="P174" s="193"/>
      <c r="Q174" s="98"/>
      <c r="R174" s="98"/>
      <c r="S174" s="203"/>
      <c r="T174" s="36"/>
      <c r="U174" s="36"/>
      <c r="V174" s="29"/>
      <c r="W174" s="36"/>
      <c r="X174" s="36"/>
      <c r="Y174" s="29"/>
      <c r="Z174" s="36"/>
      <c r="AA174" s="36"/>
      <c r="AB174" s="36"/>
      <c r="AC174" s="193"/>
      <c r="AD174" s="430">
        <f t="shared" si="19"/>
        <v>31.33064516129032</v>
      </c>
      <c r="AE174" s="645"/>
    </row>
    <row r="175" spans="1:31" ht="15" customHeight="1">
      <c r="A175" s="917">
        <v>72</v>
      </c>
      <c r="B175" s="668" t="s">
        <v>181</v>
      </c>
      <c r="C175" s="913" t="s">
        <v>109</v>
      </c>
      <c r="D175" s="799">
        <v>23487</v>
      </c>
      <c r="E175" s="682" t="s">
        <v>110</v>
      </c>
      <c r="F175" s="543" t="s">
        <v>626</v>
      </c>
      <c r="G175" s="783" t="s">
        <v>102</v>
      </c>
      <c r="H175" s="751"/>
      <c r="I175" s="783" t="s">
        <v>141</v>
      </c>
      <c r="J175" s="110"/>
      <c r="K175" s="88"/>
      <c r="L175" s="88"/>
      <c r="M175" s="204"/>
      <c r="N175" s="310">
        <v>0.483125</v>
      </c>
      <c r="O175" s="350">
        <v>102</v>
      </c>
      <c r="P175" s="194">
        <f>O175/280*80</f>
        <v>29.142857142857142</v>
      </c>
      <c r="Q175" s="103"/>
      <c r="R175" s="152"/>
      <c r="S175" s="194"/>
      <c r="T175" s="10"/>
      <c r="U175" s="10"/>
      <c r="V175" s="23"/>
      <c r="W175" s="10"/>
      <c r="X175" s="10"/>
      <c r="Y175" s="23"/>
      <c r="Z175" s="10"/>
      <c r="AA175" s="10"/>
      <c r="AB175" s="10"/>
      <c r="AC175" s="194"/>
      <c r="AD175" s="454">
        <f t="shared" si="19"/>
        <v>29.142857142857142</v>
      </c>
      <c r="AE175" s="568">
        <v>72</v>
      </c>
    </row>
    <row r="176" spans="1:31" ht="15" customHeight="1" thickBot="1">
      <c r="A176" s="917"/>
      <c r="B176" s="665" t="s">
        <v>180</v>
      </c>
      <c r="C176" s="910" t="s">
        <v>109</v>
      </c>
      <c r="D176" s="794">
        <v>23406</v>
      </c>
      <c r="E176" s="683" t="s">
        <v>110</v>
      </c>
      <c r="F176" s="543"/>
      <c r="G176" s="786" t="s">
        <v>102</v>
      </c>
      <c r="H176" s="747"/>
      <c r="I176" s="786"/>
      <c r="J176" s="68"/>
      <c r="K176" s="109"/>
      <c r="L176" s="109"/>
      <c r="M176" s="201"/>
      <c r="N176" s="247">
        <v>0.483125</v>
      </c>
      <c r="O176" s="248">
        <v>102</v>
      </c>
      <c r="P176" s="195">
        <f>O176/280*80</f>
        <v>29.142857142857142</v>
      </c>
      <c r="Q176" s="70"/>
      <c r="R176" s="72"/>
      <c r="S176" s="195"/>
      <c r="T176" s="11"/>
      <c r="U176" s="11"/>
      <c r="V176" s="30"/>
      <c r="W176" s="11"/>
      <c r="X176" s="11"/>
      <c r="Y176" s="30"/>
      <c r="Z176" s="11"/>
      <c r="AA176" s="11"/>
      <c r="AB176" s="11"/>
      <c r="AC176" s="195"/>
      <c r="AD176" s="457">
        <f t="shared" si="19"/>
        <v>29.142857142857142</v>
      </c>
      <c r="AE176" s="568"/>
    </row>
    <row r="177" spans="1:31" ht="15" customHeight="1">
      <c r="A177" s="915">
        <v>73</v>
      </c>
      <c r="B177" s="666" t="s">
        <v>153</v>
      </c>
      <c r="C177" s="907" t="s">
        <v>96</v>
      </c>
      <c r="D177" s="791">
        <v>18922</v>
      </c>
      <c r="E177" s="677" t="s">
        <v>21</v>
      </c>
      <c r="F177" s="541" t="s">
        <v>627</v>
      </c>
      <c r="G177" s="401" t="s">
        <v>79</v>
      </c>
      <c r="H177" s="717"/>
      <c r="I177" s="753"/>
      <c r="J177" s="119"/>
      <c r="K177" s="256">
        <v>0.25191</v>
      </c>
      <c r="L177" s="257">
        <v>102</v>
      </c>
      <c r="M177" s="191">
        <f>L177/248*70</f>
        <v>28.790322580645164</v>
      </c>
      <c r="N177" s="121"/>
      <c r="O177" s="49"/>
      <c r="P177" s="202"/>
      <c r="Q177" s="82"/>
      <c r="R177" s="121"/>
      <c r="S177" s="191"/>
      <c r="T177" s="34"/>
      <c r="U177" s="34"/>
      <c r="V177" s="26"/>
      <c r="W177" s="34"/>
      <c r="X177" s="34"/>
      <c r="Y177" s="26"/>
      <c r="Z177" s="34"/>
      <c r="AA177" s="34"/>
      <c r="AB177" s="34"/>
      <c r="AC177" s="191"/>
      <c r="AD177" s="429">
        <f t="shared" si="19"/>
        <v>28.790322580645164</v>
      </c>
      <c r="AE177" s="644">
        <v>73</v>
      </c>
    </row>
    <row r="178" spans="1:31" ht="15" customHeight="1" thickBot="1">
      <c r="A178" s="916"/>
      <c r="B178" s="667" t="s">
        <v>150</v>
      </c>
      <c r="C178" s="908" t="s">
        <v>96</v>
      </c>
      <c r="D178" s="792">
        <v>19948</v>
      </c>
      <c r="E178" s="800" t="s">
        <v>21</v>
      </c>
      <c r="F178" s="542"/>
      <c r="G178" s="403" t="s">
        <v>79</v>
      </c>
      <c r="H178" s="718"/>
      <c r="I178" s="400" t="s">
        <v>151</v>
      </c>
      <c r="J178" s="122"/>
      <c r="K178" s="258">
        <v>0.25191</v>
      </c>
      <c r="L178" s="259">
        <v>102</v>
      </c>
      <c r="M178" s="193">
        <f>L178/248*70</f>
        <v>28.790322580645164</v>
      </c>
      <c r="N178" s="97"/>
      <c r="O178" s="98"/>
      <c r="P178" s="203"/>
      <c r="Q178" s="114"/>
      <c r="R178" s="97"/>
      <c r="S178" s="193"/>
      <c r="T178" s="36"/>
      <c r="U178" s="36"/>
      <c r="V178" s="29"/>
      <c r="W178" s="36"/>
      <c r="X178" s="36"/>
      <c r="Y178" s="29"/>
      <c r="Z178" s="36"/>
      <c r="AA178" s="36"/>
      <c r="AB178" s="36"/>
      <c r="AC178" s="193"/>
      <c r="AD178" s="430">
        <f t="shared" si="19"/>
        <v>28.790322580645164</v>
      </c>
      <c r="AE178" s="645"/>
    </row>
    <row r="179" spans="1:31" ht="15" customHeight="1">
      <c r="A179" s="917">
        <v>74</v>
      </c>
      <c r="B179" s="668" t="s">
        <v>78</v>
      </c>
      <c r="C179" s="913" t="s">
        <v>96</v>
      </c>
      <c r="D179" s="799">
        <v>22950</v>
      </c>
      <c r="E179" s="682" t="s">
        <v>21</v>
      </c>
      <c r="F179" s="543" t="s">
        <v>628</v>
      </c>
      <c r="G179" s="783" t="s">
        <v>79</v>
      </c>
      <c r="H179" s="751"/>
      <c r="I179" s="783"/>
      <c r="J179" s="110"/>
      <c r="K179" s="88"/>
      <c r="L179" s="88"/>
      <c r="M179" s="204"/>
      <c r="N179" s="310">
        <v>0.486933</v>
      </c>
      <c r="O179" s="350">
        <v>99</v>
      </c>
      <c r="P179" s="194">
        <f>O179/280*80</f>
        <v>28.28571428571429</v>
      </c>
      <c r="Q179" s="103"/>
      <c r="R179" s="152"/>
      <c r="S179" s="194"/>
      <c r="T179" s="10"/>
      <c r="U179" s="10"/>
      <c r="V179" s="23"/>
      <c r="W179" s="10"/>
      <c r="X179" s="10"/>
      <c r="Y179" s="23"/>
      <c r="Z179" s="10"/>
      <c r="AA179" s="10"/>
      <c r="AB179" s="10"/>
      <c r="AC179" s="194"/>
      <c r="AD179" s="454">
        <f t="shared" si="19"/>
        <v>28.28571428571429</v>
      </c>
      <c r="AE179" s="568">
        <v>74</v>
      </c>
    </row>
    <row r="180" spans="1:31" ht="15" customHeight="1">
      <c r="A180" s="917"/>
      <c r="B180" s="394" t="s">
        <v>629</v>
      </c>
      <c r="C180" s="905" t="s">
        <v>12</v>
      </c>
      <c r="D180" s="675">
        <v>24545</v>
      </c>
      <c r="E180" s="798" t="s">
        <v>21</v>
      </c>
      <c r="F180" s="543"/>
      <c r="G180" s="402" t="s">
        <v>226</v>
      </c>
      <c r="H180" s="715"/>
      <c r="I180" s="402" t="s">
        <v>630</v>
      </c>
      <c r="J180" s="53"/>
      <c r="K180" s="56"/>
      <c r="L180" s="56"/>
      <c r="M180" s="208"/>
      <c r="N180" s="309">
        <v>0.486933</v>
      </c>
      <c r="O180" s="345">
        <v>99</v>
      </c>
      <c r="P180" s="192">
        <f>O180/280*80</f>
        <v>28.28571428571429</v>
      </c>
      <c r="Q180" s="56"/>
      <c r="R180" s="56"/>
      <c r="S180" s="208"/>
      <c r="T180" s="18"/>
      <c r="U180" s="5"/>
      <c r="V180" s="17"/>
      <c r="W180" s="9"/>
      <c r="X180" s="9"/>
      <c r="Y180" s="19"/>
      <c r="Z180" s="9"/>
      <c r="AA180" s="9"/>
      <c r="AB180" s="9"/>
      <c r="AC180" s="192"/>
      <c r="AD180" s="452">
        <f t="shared" si="19"/>
        <v>28.28571428571429</v>
      </c>
      <c r="AE180" s="568"/>
    </row>
    <row r="181" spans="1:31" ht="15" customHeight="1" thickBot="1">
      <c r="A181" s="917"/>
      <c r="B181" s="665" t="s">
        <v>441</v>
      </c>
      <c r="C181" s="910" t="s">
        <v>96</v>
      </c>
      <c r="D181" s="794">
        <v>22571</v>
      </c>
      <c r="E181" s="683" t="s">
        <v>21</v>
      </c>
      <c r="F181" s="543"/>
      <c r="G181" s="786" t="s">
        <v>87</v>
      </c>
      <c r="H181" s="743"/>
      <c r="I181" s="786" t="s">
        <v>442</v>
      </c>
      <c r="J181" s="106"/>
      <c r="K181" s="109"/>
      <c r="L181" s="109"/>
      <c r="M181" s="201"/>
      <c r="N181" s="247">
        <v>0.486933</v>
      </c>
      <c r="O181" s="248">
        <v>99</v>
      </c>
      <c r="P181" s="195">
        <f>O181/280*80</f>
        <v>28.28571428571429</v>
      </c>
      <c r="Q181" s="109"/>
      <c r="R181" s="109"/>
      <c r="S181" s="201"/>
      <c r="T181" s="32"/>
      <c r="U181" s="2"/>
      <c r="V181" s="31"/>
      <c r="W181" s="11"/>
      <c r="X181" s="11"/>
      <c r="Y181" s="30"/>
      <c r="Z181" s="11"/>
      <c r="AA181" s="11"/>
      <c r="AB181" s="11"/>
      <c r="AC181" s="263"/>
      <c r="AD181" s="433">
        <f t="shared" si="19"/>
        <v>28.28571428571429</v>
      </c>
      <c r="AE181" s="568"/>
    </row>
    <row r="182" spans="1:31" ht="15" customHeight="1">
      <c r="A182" s="915">
        <v>75</v>
      </c>
      <c r="B182" s="666" t="s">
        <v>636</v>
      </c>
      <c r="C182" s="907" t="s">
        <v>33</v>
      </c>
      <c r="D182" s="801">
        <v>37260</v>
      </c>
      <c r="E182" s="802" t="s">
        <v>21</v>
      </c>
      <c r="F182" s="541" t="s">
        <v>814</v>
      </c>
      <c r="G182" s="401" t="s">
        <v>268</v>
      </c>
      <c r="H182" s="734"/>
      <c r="I182" s="401" t="s">
        <v>219</v>
      </c>
      <c r="J182" s="636"/>
      <c r="K182" s="450"/>
      <c r="L182" s="450"/>
      <c r="M182" s="210"/>
      <c r="N182" s="311"/>
      <c r="O182" s="406"/>
      <c r="P182" s="206"/>
      <c r="Q182" s="450"/>
      <c r="R182" s="450"/>
      <c r="S182" s="210"/>
      <c r="T182" s="642"/>
      <c r="U182" s="643"/>
      <c r="V182" s="604"/>
      <c r="W182" s="231"/>
      <c r="X182" s="231"/>
      <c r="Y182" s="241"/>
      <c r="Z182" s="231"/>
      <c r="AA182" s="230">
        <v>0.2152314814814815</v>
      </c>
      <c r="AB182" s="231">
        <v>102</v>
      </c>
      <c r="AC182" s="191">
        <f>AB182/258*70</f>
        <v>27.674418604651162</v>
      </c>
      <c r="AD182" s="429">
        <f t="shared" si="19"/>
        <v>27.674418604651162</v>
      </c>
      <c r="AE182" s="644">
        <v>75</v>
      </c>
    </row>
    <row r="183" spans="1:31" ht="15" customHeight="1" thickBot="1">
      <c r="A183" s="916"/>
      <c r="B183" s="667" t="s">
        <v>813</v>
      </c>
      <c r="C183" s="914" t="s">
        <v>12</v>
      </c>
      <c r="D183" s="792">
        <v>36900</v>
      </c>
      <c r="E183" s="800" t="s">
        <v>21</v>
      </c>
      <c r="F183" s="542"/>
      <c r="G183" s="403" t="s">
        <v>226</v>
      </c>
      <c r="H183" s="776"/>
      <c r="I183" s="773" t="s">
        <v>815</v>
      </c>
      <c r="J183" s="628"/>
      <c r="K183" s="98"/>
      <c r="L183" s="98"/>
      <c r="M183" s="203"/>
      <c r="N183" s="258"/>
      <c r="O183" s="259"/>
      <c r="P183" s="193"/>
      <c r="Q183" s="98"/>
      <c r="R183" s="98"/>
      <c r="S183" s="203"/>
      <c r="T183" s="27"/>
      <c r="U183" s="7"/>
      <c r="V183" s="28"/>
      <c r="W183" s="36"/>
      <c r="X183" s="36"/>
      <c r="Y183" s="29"/>
      <c r="Z183" s="36"/>
      <c r="AA183" s="35">
        <v>0.2152314814814815</v>
      </c>
      <c r="AB183" s="36">
        <v>102</v>
      </c>
      <c r="AC183" s="193">
        <f>AB183/258*70</f>
        <v>27.674418604651162</v>
      </c>
      <c r="AD183" s="430">
        <f t="shared" si="19"/>
        <v>27.674418604651162</v>
      </c>
      <c r="AE183" s="645"/>
    </row>
    <row r="184" spans="1:31" ht="15" customHeight="1">
      <c r="A184" s="917">
        <v>76</v>
      </c>
      <c r="B184" s="668" t="s">
        <v>182</v>
      </c>
      <c r="C184" s="913" t="s">
        <v>109</v>
      </c>
      <c r="D184" s="799">
        <v>22486</v>
      </c>
      <c r="E184" s="682" t="s">
        <v>94</v>
      </c>
      <c r="F184" s="543" t="s">
        <v>817</v>
      </c>
      <c r="G184" s="783"/>
      <c r="H184" s="740"/>
      <c r="I184" s="783"/>
      <c r="J184" s="75"/>
      <c r="K184" s="88"/>
      <c r="L184" s="88"/>
      <c r="M184" s="204"/>
      <c r="N184" s="310">
        <v>0.339329</v>
      </c>
      <c r="O184" s="350">
        <v>92</v>
      </c>
      <c r="P184" s="194">
        <f>O184/280*80</f>
        <v>26.285714285714285</v>
      </c>
      <c r="Q184" s="88"/>
      <c r="R184" s="88"/>
      <c r="S184" s="204"/>
      <c r="T184" s="21"/>
      <c r="U184" s="1"/>
      <c r="V184" s="22"/>
      <c r="W184" s="10"/>
      <c r="X184" s="10"/>
      <c r="Y184" s="23"/>
      <c r="Z184" s="10"/>
      <c r="AA184" s="10"/>
      <c r="AB184" s="10"/>
      <c r="AC184" s="194"/>
      <c r="AD184" s="454">
        <f aca="true" t="shared" si="20" ref="AD184:AD192">M184+P184+S184+AC184</f>
        <v>26.285714285714285</v>
      </c>
      <c r="AE184" s="568">
        <v>76</v>
      </c>
    </row>
    <row r="185" spans="1:31" ht="15" customHeight="1" thickBot="1">
      <c r="A185" s="917"/>
      <c r="B185" s="665" t="s">
        <v>631</v>
      </c>
      <c r="C185" s="910" t="s">
        <v>12</v>
      </c>
      <c r="D185" s="794">
        <v>23401</v>
      </c>
      <c r="E185" s="683" t="s">
        <v>94</v>
      </c>
      <c r="F185" s="543"/>
      <c r="G185" s="786" t="s">
        <v>555</v>
      </c>
      <c r="H185" s="743"/>
      <c r="I185" s="786" t="s">
        <v>91</v>
      </c>
      <c r="J185" s="106"/>
      <c r="K185" s="109"/>
      <c r="L185" s="109"/>
      <c r="M185" s="201"/>
      <c r="N185" s="247">
        <v>0.339329</v>
      </c>
      <c r="O185" s="248">
        <v>92</v>
      </c>
      <c r="P185" s="195">
        <f>O185/280*80</f>
        <v>26.285714285714285</v>
      </c>
      <c r="Q185" s="109"/>
      <c r="R185" s="109"/>
      <c r="S185" s="201"/>
      <c r="T185" s="32"/>
      <c r="U185" s="2"/>
      <c r="V185" s="31"/>
      <c r="W185" s="11"/>
      <c r="X185" s="11"/>
      <c r="Y185" s="30"/>
      <c r="Z185" s="11"/>
      <c r="AA185" s="11"/>
      <c r="AB185" s="11"/>
      <c r="AC185" s="195"/>
      <c r="AD185" s="457">
        <f t="shared" si="20"/>
        <v>26.285714285714285</v>
      </c>
      <c r="AE185" s="568"/>
    </row>
    <row r="186" spans="1:31" ht="15" customHeight="1">
      <c r="A186" s="915">
        <v>77</v>
      </c>
      <c r="B186" s="666" t="s">
        <v>632</v>
      </c>
      <c r="C186" s="907" t="s">
        <v>33</v>
      </c>
      <c r="D186" s="791">
        <v>33777</v>
      </c>
      <c r="E186" s="677" t="s">
        <v>105</v>
      </c>
      <c r="F186" s="541" t="s">
        <v>633</v>
      </c>
      <c r="G186" s="401"/>
      <c r="H186" s="734"/>
      <c r="I186" s="753"/>
      <c r="J186" s="43"/>
      <c r="K186" s="256">
        <v>0.233148</v>
      </c>
      <c r="L186" s="257">
        <v>73</v>
      </c>
      <c r="M186" s="191">
        <f>L186/248*70</f>
        <v>20.60483870967742</v>
      </c>
      <c r="N186" s="47"/>
      <c r="O186" s="49"/>
      <c r="P186" s="202"/>
      <c r="Q186" s="49"/>
      <c r="R186" s="49"/>
      <c r="S186" s="202"/>
      <c r="T186" s="24"/>
      <c r="U186" s="6"/>
      <c r="V186" s="25"/>
      <c r="W186" s="34"/>
      <c r="X186" s="34"/>
      <c r="Y186" s="26"/>
      <c r="Z186" s="34"/>
      <c r="AA186" s="34"/>
      <c r="AB186" s="34"/>
      <c r="AC186" s="191"/>
      <c r="AD186" s="429">
        <f t="shared" si="20"/>
        <v>20.60483870967742</v>
      </c>
      <c r="AE186" s="644">
        <v>77</v>
      </c>
    </row>
    <row r="187" spans="1:31" ht="15" customHeight="1">
      <c r="A187" s="917"/>
      <c r="B187" s="394" t="s">
        <v>634</v>
      </c>
      <c r="C187" s="905" t="s">
        <v>33</v>
      </c>
      <c r="D187" s="675">
        <v>27744</v>
      </c>
      <c r="E187" s="798" t="s">
        <v>105</v>
      </c>
      <c r="F187" s="543"/>
      <c r="G187" s="402"/>
      <c r="H187" s="715"/>
      <c r="I187" s="775"/>
      <c r="J187" s="53"/>
      <c r="K187" s="309">
        <v>0.233148</v>
      </c>
      <c r="L187" s="345">
        <v>73</v>
      </c>
      <c r="M187" s="192">
        <f>L187/248*70</f>
        <v>20.60483870967742</v>
      </c>
      <c r="N187" s="55"/>
      <c r="O187" s="56"/>
      <c r="P187" s="208"/>
      <c r="Q187" s="56"/>
      <c r="R187" s="56"/>
      <c r="S187" s="208"/>
      <c r="T187" s="18"/>
      <c r="U187" s="5"/>
      <c r="V187" s="17"/>
      <c r="W187" s="9"/>
      <c r="X187" s="9"/>
      <c r="Y187" s="19"/>
      <c r="Z187" s="9"/>
      <c r="AA187" s="9"/>
      <c r="AB187" s="9"/>
      <c r="AC187" s="192"/>
      <c r="AD187" s="452">
        <f t="shared" si="20"/>
        <v>20.60483870967742</v>
      </c>
      <c r="AE187" s="568"/>
    </row>
    <row r="188" spans="1:31" ht="15" customHeight="1" thickBot="1">
      <c r="A188" s="916"/>
      <c r="B188" s="667" t="s">
        <v>635</v>
      </c>
      <c r="C188" s="908" t="s">
        <v>33</v>
      </c>
      <c r="D188" s="792">
        <v>31717</v>
      </c>
      <c r="E188" s="800" t="s">
        <v>105</v>
      </c>
      <c r="F188" s="542"/>
      <c r="G188" s="403"/>
      <c r="H188" s="737"/>
      <c r="I188" s="400"/>
      <c r="J188" s="92"/>
      <c r="K188" s="258">
        <v>0.233148</v>
      </c>
      <c r="L188" s="259">
        <v>73</v>
      </c>
      <c r="M188" s="193">
        <f>L188/248*70</f>
        <v>20.60483870967742</v>
      </c>
      <c r="N188" s="115"/>
      <c r="O188" s="98"/>
      <c r="P188" s="203"/>
      <c r="Q188" s="98"/>
      <c r="R188" s="98"/>
      <c r="S188" s="203"/>
      <c r="T188" s="27"/>
      <c r="U188" s="7"/>
      <c r="V188" s="28"/>
      <c r="W188" s="36"/>
      <c r="X188" s="36"/>
      <c r="Y188" s="29"/>
      <c r="Z188" s="36"/>
      <c r="AA188" s="36"/>
      <c r="AB188" s="36"/>
      <c r="AC188" s="209"/>
      <c r="AD188" s="453">
        <f t="shared" si="20"/>
        <v>20.60483870967742</v>
      </c>
      <c r="AE188" s="645"/>
    </row>
    <row r="189" spans="1:31" ht="15" customHeight="1">
      <c r="A189" s="917">
        <v>78</v>
      </c>
      <c r="B189" s="668" t="s">
        <v>154</v>
      </c>
      <c r="C189" s="913" t="s">
        <v>96</v>
      </c>
      <c r="D189" s="799">
        <v>17964</v>
      </c>
      <c r="E189" s="682" t="s">
        <v>21</v>
      </c>
      <c r="F189" s="543" t="s">
        <v>63</v>
      </c>
      <c r="G189" s="783" t="s">
        <v>79</v>
      </c>
      <c r="H189" s="740"/>
      <c r="I189" s="765" t="s">
        <v>113</v>
      </c>
      <c r="J189" s="75"/>
      <c r="K189" s="310">
        <v>0.254086</v>
      </c>
      <c r="L189" s="350">
        <v>73</v>
      </c>
      <c r="M189" s="194">
        <f>L189/248*70</f>
        <v>20.60483870967742</v>
      </c>
      <c r="N189" s="104"/>
      <c r="O189" s="88"/>
      <c r="P189" s="204"/>
      <c r="Q189" s="88"/>
      <c r="R189" s="88"/>
      <c r="S189" s="204"/>
      <c r="T189" s="21"/>
      <c r="U189" s="1"/>
      <c r="V189" s="22"/>
      <c r="W189" s="10"/>
      <c r="X189" s="10"/>
      <c r="Y189" s="23"/>
      <c r="Z189" s="10"/>
      <c r="AA189" s="10"/>
      <c r="AB189" s="10"/>
      <c r="AC189" s="194"/>
      <c r="AD189" s="454">
        <f t="shared" si="20"/>
        <v>20.60483870967742</v>
      </c>
      <c r="AE189" s="568">
        <v>78</v>
      </c>
    </row>
    <row r="190" spans="1:31" ht="15" customHeight="1" thickBot="1">
      <c r="A190" s="917"/>
      <c r="B190" s="665" t="s">
        <v>155</v>
      </c>
      <c r="C190" s="910" t="s">
        <v>12</v>
      </c>
      <c r="D190" s="794">
        <v>19579</v>
      </c>
      <c r="E190" s="683" t="s">
        <v>21</v>
      </c>
      <c r="F190" s="543"/>
      <c r="G190" s="786" t="s">
        <v>79</v>
      </c>
      <c r="H190" s="743"/>
      <c r="I190" s="766"/>
      <c r="J190" s="106"/>
      <c r="K190" s="247">
        <v>0.254086</v>
      </c>
      <c r="L190" s="248">
        <v>73</v>
      </c>
      <c r="M190" s="195">
        <f>L190/248*70</f>
        <v>20.60483870967742</v>
      </c>
      <c r="N190" s="108"/>
      <c r="O190" s="109"/>
      <c r="P190" s="201"/>
      <c r="Q190" s="109"/>
      <c r="R190" s="109"/>
      <c r="S190" s="201"/>
      <c r="T190" s="32"/>
      <c r="U190" s="2"/>
      <c r="V190" s="31"/>
      <c r="W190" s="11"/>
      <c r="X190" s="11"/>
      <c r="Y190" s="30"/>
      <c r="Z190" s="11"/>
      <c r="AA190" s="11"/>
      <c r="AB190" s="11"/>
      <c r="AC190" s="195"/>
      <c r="AD190" s="457">
        <f t="shared" si="20"/>
        <v>20.60483870967742</v>
      </c>
      <c r="AE190" s="568"/>
    </row>
    <row r="191" spans="1:31" ht="15" customHeight="1">
      <c r="A191" s="915">
        <v>79</v>
      </c>
      <c r="B191" s="666" t="s">
        <v>636</v>
      </c>
      <c r="C191" s="907" t="s">
        <v>33</v>
      </c>
      <c r="D191" s="791">
        <v>37260</v>
      </c>
      <c r="E191" s="677" t="s">
        <v>21</v>
      </c>
      <c r="F191" s="541" t="s">
        <v>267</v>
      </c>
      <c r="G191" s="401" t="s">
        <v>268</v>
      </c>
      <c r="H191" s="734"/>
      <c r="I191" s="401" t="s">
        <v>219</v>
      </c>
      <c r="J191" s="43"/>
      <c r="K191" s="82"/>
      <c r="L191" s="47"/>
      <c r="M191" s="191"/>
      <c r="N191" s="256">
        <v>0.380139</v>
      </c>
      <c r="O191" s="257">
        <v>35</v>
      </c>
      <c r="P191" s="191">
        <f>O191/280*80</f>
        <v>10</v>
      </c>
      <c r="Q191" s="49"/>
      <c r="R191" s="49"/>
      <c r="S191" s="202"/>
      <c r="T191" s="34"/>
      <c r="U191" s="34"/>
      <c r="V191" s="26"/>
      <c r="W191" s="34"/>
      <c r="X191" s="34"/>
      <c r="Y191" s="26"/>
      <c r="Z191" s="34"/>
      <c r="AA191" s="34"/>
      <c r="AB191" s="34"/>
      <c r="AC191" s="191"/>
      <c r="AD191" s="429">
        <f t="shared" si="20"/>
        <v>10</v>
      </c>
      <c r="AE191" s="644">
        <v>79</v>
      </c>
    </row>
    <row r="192" spans="1:31" ht="15" customHeight="1" thickBot="1">
      <c r="A192" s="916"/>
      <c r="B192" s="667" t="s">
        <v>637</v>
      </c>
      <c r="C192" s="908" t="s">
        <v>109</v>
      </c>
      <c r="D192" s="792">
        <v>37508</v>
      </c>
      <c r="E192" s="800" t="s">
        <v>21</v>
      </c>
      <c r="F192" s="542"/>
      <c r="G192" s="403" t="s">
        <v>226</v>
      </c>
      <c r="H192" s="718"/>
      <c r="I192" s="403" t="s">
        <v>219</v>
      </c>
      <c r="J192" s="122"/>
      <c r="K192" s="98"/>
      <c r="L192" s="98"/>
      <c r="M192" s="203"/>
      <c r="N192" s="258">
        <v>0.380139</v>
      </c>
      <c r="O192" s="259">
        <v>35</v>
      </c>
      <c r="P192" s="193">
        <f>O192/280*80</f>
        <v>10</v>
      </c>
      <c r="Q192" s="114"/>
      <c r="R192" s="97"/>
      <c r="S192" s="193"/>
      <c r="T192" s="36"/>
      <c r="U192" s="36"/>
      <c r="V192" s="29"/>
      <c r="W192" s="36"/>
      <c r="X192" s="36"/>
      <c r="Y192" s="29"/>
      <c r="Z192" s="36"/>
      <c r="AA192" s="36"/>
      <c r="AB192" s="36"/>
      <c r="AC192" s="193"/>
      <c r="AD192" s="430">
        <f t="shared" si="20"/>
        <v>10</v>
      </c>
      <c r="AE192" s="645"/>
    </row>
  </sheetData>
  <sheetProtection/>
  <mergeCells count="272">
    <mergeCell ref="F23:F25"/>
    <mergeCell ref="F18:F20"/>
    <mergeCell ref="F15:F17"/>
    <mergeCell ref="F13:F14"/>
    <mergeCell ref="F7:F8"/>
    <mergeCell ref="F36:F37"/>
    <mergeCell ref="F34:F35"/>
    <mergeCell ref="F32:F33"/>
    <mergeCell ref="F30:F31"/>
    <mergeCell ref="F28:F29"/>
    <mergeCell ref="F26:F27"/>
    <mergeCell ref="F55:F56"/>
    <mergeCell ref="F53:F54"/>
    <mergeCell ref="F45:F47"/>
    <mergeCell ref="F43:F44"/>
    <mergeCell ref="F40:F42"/>
    <mergeCell ref="F38:F39"/>
    <mergeCell ref="F86:F87"/>
    <mergeCell ref="F84:F85"/>
    <mergeCell ref="F78:F80"/>
    <mergeCell ref="F66:F67"/>
    <mergeCell ref="F62:F63"/>
    <mergeCell ref="F57:F59"/>
    <mergeCell ref="F143:F144"/>
    <mergeCell ref="F138:F139"/>
    <mergeCell ref="F130:F131"/>
    <mergeCell ref="F128:F129"/>
    <mergeCell ref="F126:F127"/>
    <mergeCell ref="F123:F125"/>
    <mergeCell ref="F175:F176"/>
    <mergeCell ref="F173:F174"/>
    <mergeCell ref="F170:F172"/>
    <mergeCell ref="F168:F169"/>
    <mergeCell ref="F166:F167"/>
    <mergeCell ref="F160:F162"/>
    <mergeCell ref="F191:F192"/>
    <mergeCell ref="F189:F190"/>
    <mergeCell ref="F186:F188"/>
    <mergeCell ref="F184:F185"/>
    <mergeCell ref="F179:F181"/>
    <mergeCell ref="F177:F178"/>
    <mergeCell ref="A182:A183"/>
    <mergeCell ref="A184:A185"/>
    <mergeCell ref="A186:A188"/>
    <mergeCell ref="A189:A190"/>
    <mergeCell ref="A191:A192"/>
    <mergeCell ref="A78:A80"/>
    <mergeCell ref="A168:A169"/>
    <mergeCell ref="A170:A172"/>
    <mergeCell ref="A173:A174"/>
    <mergeCell ref="A175:A176"/>
    <mergeCell ref="A177:A178"/>
    <mergeCell ref="A179:A181"/>
    <mergeCell ref="A155:A156"/>
    <mergeCell ref="A157:A159"/>
    <mergeCell ref="A160:A162"/>
    <mergeCell ref="A163:A165"/>
    <mergeCell ref="A166:A167"/>
    <mergeCell ref="A143:A144"/>
    <mergeCell ref="A145:A146"/>
    <mergeCell ref="A147:A148"/>
    <mergeCell ref="A149:A150"/>
    <mergeCell ref="A151:A152"/>
    <mergeCell ref="A153:A154"/>
    <mergeCell ref="A128:A129"/>
    <mergeCell ref="A130:A131"/>
    <mergeCell ref="A132:A134"/>
    <mergeCell ref="A135:A137"/>
    <mergeCell ref="A138:A139"/>
    <mergeCell ref="A140:A142"/>
    <mergeCell ref="A113:A114"/>
    <mergeCell ref="A115:A116"/>
    <mergeCell ref="A117:A119"/>
    <mergeCell ref="A120:A122"/>
    <mergeCell ref="A123:A125"/>
    <mergeCell ref="A126:A127"/>
    <mergeCell ref="A100:A101"/>
    <mergeCell ref="A102:A104"/>
    <mergeCell ref="A105:A106"/>
    <mergeCell ref="A107:A108"/>
    <mergeCell ref="A109:A110"/>
    <mergeCell ref="A111:A112"/>
    <mergeCell ref="A84:A85"/>
    <mergeCell ref="A86:A87"/>
    <mergeCell ref="A88:A90"/>
    <mergeCell ref="A91:A93"/>
    <mergeCell ref="A94:A96"/>
    <mergeCell ref="A97:A99"/>
    <mergeCell ref="A64:A65"/>
    <mergeCell ref="A66:A67"/>
    <mergeCell ref="A68:A69"/>
    <mergeCell ref="A70:A72"/>
    <mergeCell ref="A73:A74"/>
    <mergeCell ref="A81:A83"/>
    <mergeCell ref="A48:A50"/>
    <mergeCell ref="A51:A52"/>
    <mergeCell ref="A53:A54"/>
    <mergeCell ref="A55:A56"/>
    <mergeCell ref="A57:A59"/>
    <mergeCell ref="A62:A63"/>
    <mergeCell ref="A34:A35"/>
    <mergeCell ref="A36:A37"/>
    <mergeCell ref="A38:A39"/>
    <mergeCell ref="A40:A42"/>
    <mergeCell ref="A43:A44"/>
    <mergeCell ref="A45:A47"/>
    <mergeCell ref="A21:A22"/>
    <mergeCell ref="A23:A25"/>
    <mergeCell ref="A26:A27"/>
    <mergeCell ref="A28:A29"/>
    <mergeCell ref="A30:A31"/>
    <mergeCell ref="A32:A33"/>
    <mergeCell ref="AE184:AE185"/>
    <mergeCell ref="AE186:AE188"/>
    <mergeCell ref="AE189:AE190"/>
    <mergeCell ref="AE191:AE192"/>
    <mergeCell ref="A7:A8"/>
    <mergeCell ref="A9:A10"/>
    <mergeCell ref="A11:A12"/>
    <mergeCell ref="A13:A14"/>
    <mergeCell ref="A15:A17"/>
    <mergeCell ref="A18:A20"/>
    <mergeCell ref="AE170:AE172"/>
    <mergeCell ref="AE173:AE174"/>
    <mergeCell ref="AE175:AE176"/>
    <mergeCell ref="AE177:AE178"/>
    <mergeCell ref="AE179:AE181"/>
    <mergeCell ref="AE182:AE183"/>
    <mergeCell ref="AE157:AE159"/>
    <mergeCell ref="AE160:AE162"/>
    <mergeCell ref="AE163:AE165"/>
    <mergeCell ref="AE166:AE167"/>
    <mergeCell ref="AE168:AE169"/>
    <mergeCell ref="AE145:AE146"/>
    <mergeCell ref="AE147:AE148"/>
    <mergeCell ref="AE149:AE150"/>
    <mergeCell ref="AE151:AE152"/>
    <mergeCell ref="AE153:AE154"/>
    <mergeCell ref="AE155:AE156"/>
    <mergeCell ref="AE130:AE131"/>
    <mergeCell ref="AE132:AE134"/>
    <mergeCell ref="AE135:AE137"/>
    <mergeCell ref="AE138:AE139"/>
    <mergeCell ref="AE140:AE142"/>
    <mergeCell ref="AE143:AE144"/>
    <mergeCell ref="AE115:AE116"/>
    <mergeCell ref="AE117:AE119"/>
    <mergeCell ref="AE120:AE122"/>
    <mergeCell ref="AE123:AE125"/>
    <mergeCell ref="AE126:AE127"/>
    <mergeCell ref="AE128:AE129"/>
    <mergeCell ref="AE102:AE104"/>
    <mergeCell ref="AE105:AE106"/>
    <mergeCell ref="AE107:AE108"/>
    <mergeCell ref="AE109:AE110"/>
    <mergeCell ref="AE111:AE112"/>
    <mergeCell ref="AE113:AE114"/>
    <mergeCell ref="AE86:AE87"/>
    <mergeCell ref="AE88:AE90"/>
    <mergeCell ref="AE91:AE93"/>
    <mergeCell ref="AE94:AE96"/>
    <mergeCell ref="AE97:AE99"/>
    <mergeCell ref="AE100:AE101"/>
    <mergeCell ref="AE66:AE67"/>
    <mergeCell ref="AE68:AE69"/>
    <mergeCell ref="AE70:AE72"/>
    <mergeCell ref="AE73:AE74"/>
    <mergeCell ref="AE81:AE83"/>
    <mergeCell ref="AE84:AE85"/>
    <mergeCell ref="AE78:AE80"/>
    <mergeCell ref="AE51:AE52"/>
    <mergeCell ref="AE53:AE54"/>
    <mergeCell ref="AE55:AE56"/>
    <mergeCell ref="AE57:AE59"/>
    <mergeCell ref="AE62:AE63"/>
    <mergeCell ref="AE64:AE65"/>
    <mergeCell ref="AE36:AE37"/>
    <mergeCell ref="AE38:AE39"/>
    <mergeCell ref="AE40:AE42"/>
    <mergeCell ref="AE43:AE44"/>
    <mergeCell ref="AE45:AE47"/>
    <mergeCell ref="AE48:AE50"/>
    <mergeCell ref="AE23:AE25"/>
    <mergeCell ref="AE26:AE27"/>
    <mergeCell ref="AE28:AE29"/>
    <mergeCell ref="AE30:AE31"/>
    <mergeCell ref="AE32:AE33"/>
    <mergeCell ref="AE34:AE35"/>
    <mergeCell ref="F163:F165"/>
    <mergeCell ref="F48:F50"/>
    <mergeCell ref="F182:F183"/>
    <mergeCell ref="AE7:AE8"/>
    <mergeCell ref="AE9:AE10"/>
    <mergeCell ref="AE11:AE12"/>
    <mergeCell ref="AE13:AE14"/>
    <mergeCell ref="AE15:AE17"/>
    <mergeCell ref="AE18:AE20"/>
    <mergeCell ref="AE21:AE22"/>
    <mergeCell ref="F145:F146"/>
    <mergeCell ref="F147:F148"/>
    <mergeCell ref="F149:F150"/>
    <mergeCell ref="F151:F152"/>
    <mergeCell ref="F157:F159"/>
    <mergeCell ref="F155:F156"/>
    <mergeCell ref="F153:F154"/>
    <mergeCell ref="F115:F116"/>
    <mergeCell ref="F117:F119"/>
    <mergeCell ref="F132:F134"/>
    <mergeCell ref="F135:F137"/>
    <mergeCell ref="F21:F22"/>
    <mergeCell ref="F140:F142"/>
    <mergeCell ref="F120:F122"/>
    <mergeCell ref="F107:F108"/>
    <mergeCell ref="F105:F106"/>
    <mergeCell ref="F102:F104"/>
    <mergeCell ref="F91:F93"/>
    <mergeCell ref="F109:F110"/>
    <mergeCell ref="F113:F114"/>
    <mergeCell ref="F111:F112"/>
    <mergeCell ref="F11:F12"/>
    <mergeCell ref="F9:F10"/>
    <mergeCell ref="F100:F101"/>
    <mergeCell ref="F97:F99"/>
    <mergeCell ref="F94:F96"/>
    <mergeCell ref="F88:F90"/>
    <mergeCell ref="N3:P4"/>
    <mergeCell ref="Q3:S4"/>
    <mergeCell ref="K5:K6"/>
    <mergeCell ref="M5:M6"/>
    <mergeCell ref="P5:P6"/>
    <mergeCell ref="L5:L6"/>
    <mergeCell ref="N5:N6"/>
    <mergeCell ref="X5:X6"/>
    <mergeCell ref="A1:AD2"/>
    <mergeCell ref="Q5:Q6"/>
    <mergeCell ref="R5:R6"/>
    <mergeCell ref="S5:S6"/>
    <mergeCell ref="O5:O6"/>
    <mergeCell ref="AD5:AD6"/>
    <mergeCell ref="T3:V4"/>
    <mergeCell ref="W3:Y4"/>
    <mergeCell ref="K3:M4"/>
    <mergeCell ref="U5:U6"/>
    <mergeCell ref="V5:V6"/>
    <mergeCell ref="Y5:Y6"/>
    <mergeCell ref="AE5:AE6"/>
    <mergeCell ref="A5:A6"/>
    <mergeCell ref="C5:C6"/>
    <mergeCell ref="D5:D6"/>
    <mergeCell ref="E5:E6"/>
    <mergeCell ref="F5:F6"/>
    <mergeCell ref="W5:W6"/>
    <mergeCell ref="AE75:AE77"/>
    <mergeCell ref="G5:G6"/>
    <mergeCell ref="H5:H6"/>
    <mergeCell ref="I5:I6"/>
    <mergeCell ref="J5:J6"/>
    <mergeCell ref="AA3:AC4"/>
    <mergeCell ref="AA5:AA6"/>
    <mergeCell ref="AB5:AB6"/>
    <mergeCell ref="AC5:AC6"/>
    <mergeCell ref="T5:T6"/>
    <mergeCell ref="F75:F77"/>
    <mergeCell ref="F60:F61"/>
    <mergeCell ref="AE60:AE61"/>
    <mergeCell ref="A60:A61"/>
    <mergeCell ref="F64:F65"/>
    <mergeCell ref="F81:F83"/>
    <mergeCell ref="F68:F69"/>
    <mergeCell ref="F70:F72"/>
    <mergeCell ref="F73:F74"/>
    <mergeCell ref="A75:A7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2021-11-06T13:42:31Z</dcterms:modified>
  <cp:category/>
  <cp:version/>
  <cp:contentType/>
  <cp:contentStatus/>
</cp:coreProperties>
</file>